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46" documentId="13_ncr:1_{F6CB121F-512D-4AA6-A0C1-0FB36C537598}" xr6:coauthVersionLast="47" xr6:coauthVersionMax="47" xr10:uidLastSave="{DE6ECF16-498E-47F7-A8AE-B23EE2046D6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<sst xmlns="http://schemas.openxmlformats.org/spreadsheetml/2006/main" count="178601" uniqueCount="39081">
  <si>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</si>
  <si>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</si>
  <si>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</si>
  <si>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</si>
  <si>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</si>
  <si>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</si>
  <si>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</si>
  <si>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</si>
  <si>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</si>
  <si>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</si>
  <si>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</si>
  <si>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</si>
  <si>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</si>
  <si>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</si>
  <si>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</si>
  <si>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</si>
  <si>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</si>
  <si>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</si>
  <si>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</si>
  <si>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</si>
  <si>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</si>
  <si>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</si>
  <si>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</si>
  <si>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</si>
  <si>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</si>
  <si>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</si>
  <si>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</si>
  <si>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</si>
  <si>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</si>
  <si>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</si>
  <si>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</si>
  <si>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</si>
  <si>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</si>
  <si>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</si>
  <si>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</si>
  <si>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</si>
  <si>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</si>
  <si>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</si>
  <si>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</si>
  <si>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</si>
  <si>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</si>
  <si>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</si>
  <si>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</si>
  <si>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</si>
  <si>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</si>
  <si>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</si>
  <si>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</si>
  <si>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</si>
  <si>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</si>
  <si>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</si>
  <si>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</si>
  <si>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</si>
  <si>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</si>
  <si>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</si>
  <si>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</si>
  <si>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</si>
  <si>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</si>
  <si>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</si>
  <si>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</si>
  <si>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</si>
  <si>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</si>
  <si>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</si>
  <si>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</si>
  <si>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</si>
  <si>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</si>
  <si>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</si>
  <si>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</si>
  <si>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</si>
  <si>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</si>
  <si>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</si>
  <si>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</si>
  <si>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</si>
  <si>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</si>
  <si>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</si>
  <si>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</si>
  <si>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</si>
  <si>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</si>
  <si>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</si>
  <si>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</si>
  <si>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</si>
  <si>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</si>
  <si>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</si>
  <si>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</si>
  <si>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</si>
  <si>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</si>
  <si>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</si>
  <si>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</si>
  <si>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</si>
  <si>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</si>
  <si>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</si>
  <si>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</si>
  <si>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</si>
  <si>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</si>
  <si>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</si>
  <si>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</si>
  <si>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</si>
  <si>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</si>
  <si>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</si>
  <si>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</si>
  <si>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</si>
  <si>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</si>
  <si>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</si>
  <si>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</si>
  <si>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</si>
  <si>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</si>
  <si>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</si>
  <si>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</si>
  <si>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</si>
  <si>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</si>
  <si>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</si>
  <si>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</si>
  <si>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</si>
  <si>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</si>
  <si>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</si>
  <si>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</si>
  <si>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</si>
  <si>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</si>
  <si>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</si>
  <si>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</si>
  <si>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</si>
  <si>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</si>
  <si>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</si>
  <si>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</si>
  <si>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</si>
  <si>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</si>
  <si>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</si>
  <si>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</si>
  <si>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</si>
  <si>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</si>
  <si>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</si>
  <si>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</si>
  <si>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</si>
  <si>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</si>
  <si>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</si>
  <si>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</si>
  <si>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</si>
  <si>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</si>
  <si>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</si>
  <si>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</si>
  <si>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</si>
  <si>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</si>
  <si>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</si>
  <si>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</si>
  <si>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</si>
  <si>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</si>
  <si>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</si>
  <si>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</si>
  <si>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</si>
  <si>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</si>
  <si>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</si>
  <si>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</si>
  <si>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</si>
  <si>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</si>
  <si>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</si>
  <si>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</si>
  <si>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</si>
  <si>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</si>
  <si>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</si>
  <si>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</si>
  <si>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</si>
  <si>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</si>
  <si>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</si>
  <si>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</si>
  <si>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</si>
  <si>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</si>
  <si>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</si>
  <si>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</si>
  <si>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</si>
  <si>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</si>
  <si>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</si>
  <si>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</si>
  <si>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</si>
  <si>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</si>
  <si>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</si>
  <si>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</si>
  <si>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</si>
  <si>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</si>
  <si>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</si>
  <si>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</si>
  <si>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</si>
  <si>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</si>
  <si>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</si>
  <si>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</si>
  <si>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</si>
  <si>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</si>
  <si>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</si>
  <si>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</si>
  <si>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</si>
  <si>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</si>
  <si>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</si>
  <si>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</si>
  <si>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</si>
  <si>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</si>
  <si>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</si>
  <si>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</si>
  <si>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</si>
  <si>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</si>
  <si>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</si>
  <si>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</si>
  <si>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</si>
  <si>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</si>
  <si>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</si>
  <si>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</si>
  <si>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</si>
  <si>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</si>
  <si>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</si>
  <si>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</si>
  <si>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</si>
  <si>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</si>
  <si>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</si>
  <si>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</si>
  <si>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</si>
  <si>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</si>
  <si>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</si>
  <si>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</si>
  <si>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</si>
  <si>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</si>
  <si>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</si>
  <si>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</si>
  <si>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</si>
  <si>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</si>
  <si>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</si>
  <si>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</si>
  <si>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</si>
  <si>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</si>
  <si>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</si>
  <si>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</si>
  <si>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</si>
  <si>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</si>
  <si>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</si>
  <si>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</si>
  <si>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</si>
  <si>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</si>
  <si>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</si>
  <si>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</si>
  <si>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</si>
  <si>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</si>
  <si>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</si>
  <si>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</si>
  <si>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</si>
  <si>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</si>
  <si>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</si>
  <si>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</si>
  <si>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</si>
  <si>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</si>
  <si>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</si>
  <si>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</si>
  <si>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</si>
  <si>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</si>
  <si>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</si>
  <si>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</si>
  <si>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</si>
  <si>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</si>
  <si>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</si>
  <si>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</si>
  <si>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</si>
  <si>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</si>
  <si>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</si>
  <si>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</si>
  <si>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</si>
  <si>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</si>
  <si>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</si>
  <si>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</si>
  <si>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</si>
  <si>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</si>
  <si>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</si>
  <si>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</si>
  <si>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</si>
  <si>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</si>
  <si>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</si>
  <si>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</si>
  <si>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</si>
  <si>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</si>
  <si>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</si>
  <si>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</si>
  <si>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</si>
  <si>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</si>
  <si>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</si>
  <si>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</si>
  <si>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</si>
  <si>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</si>
  <si>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</si>
  <si>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</si>
  <si>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</si>
  <si>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</si>
  <si>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</si>
  <si>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</si>
  <si>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</si>
  <si>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</si>
  <si>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</si>
  <si>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</si>
  <si>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</si>
  <si>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</si>
  <si>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</si>
  <si>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</si>
  <si>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</si>
  <si>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</si>
  <si>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</si>
  <si>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</si>
  <si>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</si>
  <si>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</si>
  <si>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</si>
  <si>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</si>
  <si>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</si>
  <si>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</si>
  <si>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</si>
  <si>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</si>
  <si>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</si>
  <si>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</si>
  <si>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</si>
  <si>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</si>
  <si>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</si>
  <si>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</si>
  <si>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</si>
  <si>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</si>
  <si>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</si>
  <si>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</si>
  <si>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</si>
  <si>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</si>
  <si>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</si>
  <si>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</si>
  <si>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</si>
  <si>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</si>
  <si>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</si>
  <si>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</si>
  <si>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</si>
  <si>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</si>
  <si>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</si>
  <si>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</si>
  <si>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</si>
  <si>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</si>
  <si>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</si>
  <si>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</si>
  <si>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</si>
  <si>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</si>
  <si>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</si>
  <si>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</si>
  <si>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</si>
  <si>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</si>
  <si>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</si>
  <si>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</si>
  <si>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</si>
  <si>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</si>
  <si>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</si>
  <si>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</si>
  <si>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</si>
  <si>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</si>
  <si>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</si>
  <si>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</si>
  <si>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</si>
  <si>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</si>
  <si>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</si>
  <si>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</si>
  <si>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</si>
  <si>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</si>
  <si>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</si>
  <si>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</si>
  <si>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</si>
  <si>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</si>
  <si>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</si>
  <si>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</si>
  <si>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</si>
  <si>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</si>
  <si>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</si>
  <si>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</si>
  <si>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</si>
  <si>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</si>
  <si>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</si>
  <si>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</si>
  <si>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</si>
  <si>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</si>
  <si>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</si>
  <si>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</si>
  <si>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</si>
  <si>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</si>
  <si>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</si>
  <si>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</si>
  <si>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</si>
  <si>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</si>
  <si>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</si>
  <si>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</si>
  <si>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</si>
  <si>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</si>
  <si>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</si>
  <si>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</si>
  <si>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</si>
  <si>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</si>
  <si>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</si>
  <si>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</si>
  <si>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</si>
  <si>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</si>
  <si>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</si>
  <si>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</si>
  <si>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</si>
  <si>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</si>
  <si>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</si>
  <si>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</si>
  <si>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</si>
  <si>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</si>
  <si>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</si>
  <si>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</si>
  <si>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</si>
  <si>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</si>
  <si>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</si>
  <si>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</si>
  <si>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</si>
  <si>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</si>
  <si>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</si>
  <si>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</si>
  <si>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</si>
  <si>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</si>
  <si>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</si>
  <si>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</si>
  <si>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</si>
  <si>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</si>
  <si>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</si>
  <si>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</si>
  <si>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</si>
  <si>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</si>
  <si>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</si>
  <si>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</si>
  <si>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</si>
  <si>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</si>
  <si>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</si>
  <si>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</si>
  <si>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</si>
  <si>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</si>
  <si>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</si>
  <si>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</si>
  <si>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</si>
  <si>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</si>
  <si>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</si>
  <si>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</si>
  <si>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</si>
  <si>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</si>
  <si>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</si>
  <si>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</si>
  <si>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</si>
  <si>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</si>
  <si>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</si>
  <si>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</si>
  <si>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</si>
  <si>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</si>
  <si>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</si>
  <si>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</si>
  <si>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</si>
  <si>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</si>
  <si>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</si>
  <si>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</si>
  <si>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</si>
  <si>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</si>
  <si>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</si>
  <si>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</si>
  <si>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</si>
  <si>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</si>
  <si>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</si>
  <si>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</si>
  <si>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</si>
  <si>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</si>
  <si>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</si>
  <si>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</si>
  <si>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</si>
  <si>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</si>
  <si>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</si>
  <si>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</si>
  <si>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</si>
  <si>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</si>
  <si>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</si>
  <si>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</si>
  <si>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</si>
  <si>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</si>
  <si>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</si>
  <si>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</si>
  <si>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</si>
  <si>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</si>
  <si>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</si>
  <si>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</si>
  <si>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</si>
  <si>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</si>
  <si>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</si>
  <si>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</si>
  <si>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</si>
  <si>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</si>
  <si>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</si>
  <si>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</si>
  <si>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</si>
  <si>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</si>
  <si>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</si>
  <si>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</si>
  <si>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</si>
  <si>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</si>
  <si>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</si>
  <si>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</si>
  <si>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</si>
  <si>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</si>
  <si>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</si>
  <si>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</si>
  <si>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</si>
  <si>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</si>
  <si>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</si>
  <si>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</si>
  <si>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</si>
  <si>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</si>
  <si>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</si>
  <si>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</si>
  <si>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</si>
  <si>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</si>
  <si>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</si>
  <si>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</si>
  <si>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</si>
  <si>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</si>
  <si>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</si>
  <si>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</si>
  <si>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</si>
  <si>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</si>
  <si>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</si>
  <si>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</si>
  <si>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</si>
  <si>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</si>
  <si>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</si>
  <si>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</si>
  <si>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</si>
  <si>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</si>
  <si>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</si>
  <si>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</si>
  <si>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</si>
  <si>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</si>
  <si>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</si>
  <si>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</si>
  <si>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</si>
  <si>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</si>
  <si>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</si>
  <si>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</si>
  <si>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</si>
  <si>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</si>
  <si>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</si>
  <si>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</si>
  <si>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</si>
  <si>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</si>
  <si>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</si>
  <si>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</si>
  <si>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</si>
  <si>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</si>
  <si>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</si>
  <si>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</si>
  <si>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</si>
  <si>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</si>
  <si>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</si>
  <si>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</si>
  <si>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</si>
  <si>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</si>
  <si>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</si>
  <si>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</si>
  <si>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</si>
  <si>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</si>
  <si>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</si>
  <si>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</si>
  <si>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</si>
  <si>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</si>
  <si>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</si>
  <si>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</si>
  <si>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</si>
  <si>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</si>
  <si>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</si>
  <si>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</si>
  <si>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</si>
  <si>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</si>
  <si>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</si>
  <si>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</si>
  <si>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</si>
  <si>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</si>
  <si>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</si>
  <si>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</si>
  <si>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</si>
  <si>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</si>
  <si>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</si>
  <si>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</si>
  <si>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</si>
  <si>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</si>
  <si>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</si>
  <si>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</si>
  <si>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</si>
  <si>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</si>
  <si>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</si>
  <si>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</si>
  <si>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</si>
  <si>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</si>
  <si>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</si>
  <si>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</si>
  <si>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</si>
  <si>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</si>
  <si>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</si>
  <si>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</si>
  <si>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</si>
  <si>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</si>
  <si>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</si>
  <si>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</si>
  <si>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</si>
  <si>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</si>
  <si>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</si>
  <si>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</si>
  <si>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</si>
  <si>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</si>
  <si>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</si>
  <si>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</si>
  <si>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</si>
  <si>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</si>
  <si>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</si>
  <si>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</si>
  <si>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</si>
  <si>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</si>
  <si>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</si>
  <si>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</si>
  <si>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</si>
  <si>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</si>
  <si>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</si>
  <si>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</si>
  <si>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</si>
  <si>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</si>
  <si>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</si>
  <si>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</si>
  <si>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</si>
  <si>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</si>
  <si>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</si>
  <si>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</si>
  <si>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</si>
  <si>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</si>
  <si>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</si>
  <si>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</si>
  <si>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</si>
  <si>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</si>
  <si>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</si>
  <si>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</si>
  <si>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</si>
  <si>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</si>
  <si>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</si>
  <si>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</si>
  <si>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</si>
  <si>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</si>
  <si>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</si>
  <si>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</si>
  <si>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</si>
  <si>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</si>
  <si>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</si>
  <si>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</si>
  <si>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</si>
  <si>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</si>
  <si>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</si>
  <si>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</si>
  <si>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</si>
  <si>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</si>
  <si>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</si>
  <si>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</si>
  <si>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</si>
  <si>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</si>
  <si>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</si>
  <si>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</si>
  <si>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</si>
  <si>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</si>
  <si>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</si>
  <si>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</si>
  <si>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</si>
  <si>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</si>
  <si>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</si>
  <si>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</si>
  <si>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</si>
  <si>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</si>
  <si>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</si>
  <si>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</si>
  <si>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</si>
  <si>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</si>
  <si>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</si>
  <si>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</si>
  <si>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</si>
  <si>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</si>
  <si>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</si>
  <si>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</si>
  <si>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</si>
  <si>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</si>
  <si>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</si>
  <si>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</si>
  <si>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</si>
  <si>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</si>
  <si>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</si>
  <si>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</si>
  <si>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</si>
  <si>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</si>
  <si>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</si>
  <si>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</si>
  <si>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</si>
  <si>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</si>
  <si>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</si>
  <si>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</si>
  <si>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</si>
  <si>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</si>
  <si>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</si>
  <si>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</si>
  <si>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</si>
  <si>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</si>
  <si>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</si>
  <si>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</si>
  <si>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</si>
  <si>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</si>
  <si>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</si>
  <si>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</si>
  <si>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</si>
  <si>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</si>
  <si>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</si>
  <si>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</si>
  <si>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</si>
  <si>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</si>
  <si>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</si>
  <si>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</si>
  <si>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</si>
  <si>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</si>
  <si>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</si>
  <si>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</si>
  <si>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</si>
  <si>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</si>
  <si>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</si>
  <si>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</si>
  <si>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</si>
  <si>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</si>
  <si>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</si>
  <si>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</si>
  <si>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</si>
  <si>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</si>
  <si>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</si>
  <si>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</si>
  <si>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</si>
  <si>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</si>
  <si>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</si>
  <si>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</si>
  <si>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</si>
  <si>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</si>
  <si>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</si>
  <si>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</si>
  <si>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</si>
  <si>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</si>
  <si>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</si>
  <si>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</si>
  <si>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</si>
  <si>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</si>
  <si>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</si>
  <si>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</si>
  <si>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</si>
  <si>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</si>
  <si>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</si>
  <si>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</si>
  <si>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</si>
  <si>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</si>
  <si>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</si>
  <si>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</si>
  <si>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</si>
  <si>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</si>
  <si>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</si>
  <si>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</si>
  <si>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</si>
  <si>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</si>
  <si>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</si>
  <si>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</si>
  <si>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</si>
  <si>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</si>
  <si>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</si>
  <si>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</si>
  <si>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</si>
  <si>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</si>
  <si>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</si>
  <si>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</si>
  <si>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</si>
  <si>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</si>
  <si>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</si>
  <si>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</si>
  <si>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</si>
  <si>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</si>
  <si>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</si>
  <si>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</si>
  <si>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</si>
  <si>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</si>
  <si>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</si>
  <si>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</si>
  <si>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</si>
  <si>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</si>
  <si>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</si>
  <si>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</si>
  <si>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</si>
  <si>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</si>
  <si>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</si>
  <si>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</si>
  <si>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</si>
  <si>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</si>
  <si>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</si>
  <si>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</si>
  <si>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</si>
  <si>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</si>
  <si>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</si>
  <si>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</si>
  <si>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</si>
  <si>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</si>
  <si>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</si>
  <si>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</si>
  <si>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</si>
  <si>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</si>
  <si>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</si>
  <si>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</si>
  <si>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</si>
  <si>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</si>
  <si>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</si>
  <si>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</si>
  <si>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</si>
  <si>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</si>
  <si>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</si>
  <si>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</si>
  <si>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</si>
  <si>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</si>
  <si>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</si>
  <si>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</si>
  <si>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</si>
  <si>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</si>
  <si>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</si>
  <si>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</si>
  <si>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</si>
  <si>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</si>
  <si>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</si>
  <si>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</si>
  <si>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</si>
  <si>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</si>
  <si>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</si>
  <si>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</si>
  <si>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</si>
  <si>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</si>
  <si>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</si>
  <si>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</si>
  <si>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</si>
  <si>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</si>
  <si>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</si>
  <si>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</si>
  <si>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</si>
  <si>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</si>
  <si>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</si>
  <si>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</si>
  <si>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</si>
  <si>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</si>
  <si>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</si>
  <si>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</si>
  <si>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</si>
  <si>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</si>
  <si>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</si>
  <si>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</si>
  <si>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</si>
  <si>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</si>
  <si>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</si>
  <si>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</si>
  <si>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</si>
  <si>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</si>
  <si>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</si>
  <si>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</si>
  <si>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</si>
  <si>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</si>
  <si>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</si>
  <si>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</si>
  <si>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</si>
  <si>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</si>
  <si>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</si>
  <si>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</si>
  <si>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</si>
  <si>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</si>
  <si>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</si>
  <si>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</si>
  <si>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</si>
  <si>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</si>
  <si>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</si>
  <si>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</si>
  <si>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</si>
  <si>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</si>
  <si>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</si>
  <si>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</si>
  <si>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</si>
  <si>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</si>
  <si>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</si>
  <si>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</si>
  <si>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</si>
  <si>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</si>
  <si>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</si>
  <si>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</si>
  <si>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</si>
  <si>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</si>
  <si>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</si>
  <si>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</si>
  <si>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</si>
  <si>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</si>
  <si>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</si>
  <si>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</si>
  <si>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</si>
  <si>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</si>
  <si>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</si>
  <si>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</si>
  <si>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</si>
  <si>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</si>
  <si>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</si>
  <si>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</si>
  <si>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</si>
  <si>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</si>
  <si>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</si>
  <si>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</si>
  <si>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</si>
  <si>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</si>
  <si>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</si>
  <si>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</si>
  <si>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</si>
  <si>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</si>
  <si>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</si>
  <si>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</si>
  <si>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</si>
  <si>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</si>
  <si>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</si>
  <si>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</si>
  <si>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</si>
  <si>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</si>
  <si>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</si>
  <si>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</si>
  <si>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</si>
  <si>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</si>
  <si>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</si>
  <si>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</si>
  <si>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</si>
  <si>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</si>
  <si>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</si>
  <si>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</si>
  <si>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</si>
  <si>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</si>
  <si>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</si>
  <si>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</si>
  <si>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</si>
  <si>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</si>
  <si>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</si>
  <si>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</si>
  <si>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</si>
  <si>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</si>
  <si>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</si>
  <si>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</si>
  <si>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</si>
  <si>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</si>
  <si>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</si>
  <si>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</si>
  <si>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</si>
  <si>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</si>
  <si>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</si>
  <si>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</si>
  <si>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</si>
  <si>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</si>
  <si>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</si>
  <si>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</si>
  <si>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</si>
  <si>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</si>
  <si>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</si>
  <si>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</si>
  <si>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</si>
  <si>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</si>
  <si>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</si>
  <si>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</si>
  <si>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</si>
  <si>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</si>
  <si>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</si>
  <si>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</si>
  <si>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</si>
  <si>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</si>
  <si>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</si>
  <si>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</si>
  <si>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</si>
  <si>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</si>
  <si>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</si>
  <si>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</si>
  <si>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</si>
  <si>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</si>
  <si>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</si>
  <si>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</si>
  <si>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</si>
  <si>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</si>
  <si>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</si>
  <si>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</si>
  <si>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</si>
  <si>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</si>
  <si>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</si>
  <si>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</si>
  <si>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</si>
  <si>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</si>
  <si>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</si>
  <si>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</si>
  <si>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</si>
  <si>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</si>
  <si>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</si>
  <si>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</si>
  <si>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</si>
  <si>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</si>
  <si>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</si>
  <si>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</si>
  <si>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</si>
  <si>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</si>
  <si>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</si>
  <si>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</si>
  <si>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</si>
  <si>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</si>
  <si>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</si>
  <si>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</si>
  <si>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</si>
  <si>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</si>
  <si>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</si>
  <si>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</si>
  <si>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</si>
  <si>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</si>
  <si>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</si>
  <si>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</si>
  <si>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</si>
  <si>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</si>
  <si>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</si>
  <si>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</si>
  <si>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</si>
  <si>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</si>
  <si>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</si>
  <si>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</si>
  <si>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</si>
  <si>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</si>
  <si>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</si>
  <si>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</si>
  <si>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</si>
  <si>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</si>
  <si>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</si>
  <si>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</si>
  <si>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</si>
  <si>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</si>
  <si>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</si>
  <si>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</si>
  <si>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</si>
  <si>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</si>
  <si>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</si>
  <si>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</si>
  <si>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</si>
  <si>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</si>
  <si>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</si>
  <si>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</si>
  <si>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</si>
  <si>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</si>
  <si>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</si>
  <si>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</si>
  <si>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</si>
  <si>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</si>
  <si>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</si>
  <si>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</si>
  <si>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</si>
  <si>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</si>
  <si>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</si>
  <si>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</si>
  <si>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</si>
  <si>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</si>
  <si>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</si>
  <si>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</si>
  <si>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</si>
  <si>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</si>
  <si>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</si>
  <si>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</si>
  <si>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</si>
  <si>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</si>
  <si>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</si>
  <si>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</si>
  <si>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</si>
  <si>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</si>
  <si>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</si>
  <si>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</si>
  <si>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</si>
  <si>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</si>
  <si>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</si>
  <si>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</si>
  <si>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</si>
  <si>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</si>
  <si>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</si>
  <si>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</si>
  <si>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</si>
  <si>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</si>
  <si>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</si>
  <si>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</si>
  <si>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</si>
  <si>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</si>
  <si>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</si>
  <si>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</si>
  <si>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</si>
  <si>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</si>
  <si>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</si>
  <si>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</si>
  <si>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</si>
  <si>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</si>
  <si>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</si>
  <si>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</si>
  <si>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</si>
  <si>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</si>
  <si>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</si>
  <si>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</si>
  <si>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</si>
  <si>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</si>
  <si>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</si>
  <si>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</si>
  <si>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</si>
  <si>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</si>
  <si>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</si>
  <si>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</si>
  <si>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</si>
  <si>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</si>
  <si>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</si>
  <si>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</si>
  <si>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</si>
  <si>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</si>
  <si>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</si>
  <si>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</si>
  <si>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</si>
  <si>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</si>
  <si>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</si>
  <si>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</si>
  <si>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</si>
  <si>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</si>
  <si>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</si>
  <si>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</si>
  <si>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</si>
  <si>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</si>
  <si>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</si>
  <si>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</si>
  <si>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</si>
  <si>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</si>
  <si>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</si>
  <si>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</si>
  <si>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</si>
  <si>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</si>
  <si>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</si>
  <si>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</si>
  <si>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</si>
  <si>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</si>
  <si>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</si>
  <si>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</si>
  <si>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</si>
  <si>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</si>
  <si>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</si>
  <si>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</si>
  <si>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</si>
  <si>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</si>
  <si>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</si>
  <si>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</si>
  <si>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</si>
  <si>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</si>
  <si>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</si>
  <si>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</si>
  <si>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</si>
  <si>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</si>
  <si>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</si>
  <si>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</si>
  <si>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</si>
  <si>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</si>
  <si>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</si>
  <si>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</si>
  <si>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</si>
  <si>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</si>
  <si>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</si>
  <si>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</si>
  <si>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</si>
  <si>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</si>
  <si>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</si>
  <si>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</si>
  <si>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</si>
  <si>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</si>
  <si>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</si>
  <si>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</si>
  <si>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</si>
  <si>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</si>
  <si>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</si>
  <si>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</si>
  <si>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</si>
  <si>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</si>
  <si>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</si>
  <si>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</si>
  <si>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</si>
  <si>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</si>
  <si>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</si>
  <si>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</si>
  <si>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</si>
  <si>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</si>
  <si>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</si>
  <si>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</si>
  <si>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</si>
  <si>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</si>
  <si>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</si>
  <si>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</si>
  <si>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</si>
  <si>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</si>
  <si>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</si>
  <si>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</si>
  <si>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</si>
  <si>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</si>
  <si>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</si>
  <si>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</si>
  <si>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</si>
  <si>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</si>
  <si>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</si>
  <si>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</si>
  <si>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</si>
  <si>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</si>
  <si>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</si>
  <si>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</si>
  <si>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</si>
  <si>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</si>
  <si>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</si>
  <si>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</si>
  <si>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</si>
  <si>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</si>
  <si>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</si>
  <si>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</si>
  <si>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</si>
  <si>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</si>
  <si>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</si>
  <si>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</si>
  <si>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</si>
  <si>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</si>
  <si>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</si>
  <si>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</si>
  <si>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</si>
  <si>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</si>
  <si>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</si>
  <si>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</si>
  <si>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</si>
  <si>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</si>
  <si>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</si>
  <si>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</si>
  <si>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</si>
  <si>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</si>
  <si>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</si>
  <si>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</si>
  <si>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</si>
  <si>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</si>
  <si>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</si>
  <si>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</si>
  <si>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</si>
  <si>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</si>
  <si>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</si>
  <si>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</si>
  <si>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</si>
  <si>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</si>
  <si>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</si>
  <si>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</si>
  <si>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</si>
  <si>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</si>
  <si>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</si>
  <si>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</si>
  <si>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</si>
  <si>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</si>
  <si>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</si>
  <si>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</si>
  <si>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</si>
  <si>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</si>
  <si>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</si>
  <si>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</si>
  <si>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</si>
  <si>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</si>
  <si>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</si>
  <si>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</si>
  <si>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</si>
  <si>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</si>
  <si>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</si>
  <si>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</si>
  <si>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</si>
  <si>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</si>
  <si>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</si>
  <si>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</si>
  <si>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</si>
  <si>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</si>
  <si>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</si>
  <si>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</si>
  <si>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</si>
  <si>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</si>
  <si>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</si>
  <si>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</si>
  <si>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</si>
  <si>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</si>
  <si>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</si>
  <si>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</si>
  <si>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</si>
  <si>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</si>
  <si>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</si>
  <si>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</si>
  <si>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</si>
  <si>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</si>
  <si>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</si>
  <si>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</si>
  <si>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</si>
  <si>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</si>
  <si>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</si>
  <si>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</si>
  <si>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</si>
  <si>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</si>
  <si>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</si>
  <si>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</si>
  <si>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</si>
  <si>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</si>
  <si>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</si>
  <si>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</si>
  <si>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</si>
  <si>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</si>
  <si>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</si>
  <si>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</si>
  <si>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</si>
  <si>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</si>
  <si>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</si>
  <si>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</si>
  <si>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</si>
  <si>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</si>
  <si>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</si>
  <si>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</si>
  <si>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</si>
  <si>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</si>
  <si>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</si>
  <si>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</si>
  <si>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</si>
  <si>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</si>
  <si>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</si>
  <si>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</si>
  <si>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</si>
  <si>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</si>
  <si>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</si>
  <si>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</si>
  <si>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</si>
  <si>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</si>
  <si>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</si>
  <si>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</si>
  <si>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</si>
  <si>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</si>
  <si>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</si>
  <si>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</si>
  <si>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</si>
  <si>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</si>
  <si>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</si>
  <si>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</si>
  <si>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</si>
  <si>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</si>
  <si>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</si>
  <si>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</si>
  <si>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</si>
  <si>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</si>
  <si>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</si>
  <si>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</si>
  <si>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</si>
  <si>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</si>
  <si>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</si>
  <si>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</si>
  <si>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</si>
  <si>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</si>
  <si>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</si>
  <si>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</si>
  <si>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</si>
  <si>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</si>
  <si>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</si>
  <si>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</si>
  <si>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</si>
  <si>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</si>
  <si>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</si>
  <si>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</si>
  <si>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</si>
  <si>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</si>
  <si>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</si>
  <si>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</si>
  <si>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</si>
  <si>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</si>
  <si>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</si>
  <si>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</si>
  <si>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</si>
  <si>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</si>
  <si>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</si>
  <si>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</si>
  <si>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</si>
  <si>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</si>
  <si>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</si>
  <si>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</si>
  <si>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</si>
  <si>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</si>
  <si>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</si>
  <si>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</si>
  <si>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</si>
  <si>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</si>
  <si>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</si>
  <si>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</si>
  <si>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</si>
  <si>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</si>
  <si>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</si>
  <si>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</si>
  <si>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</si>
  <si>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</si>
  <si>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</si>
  <si>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</si>
  <si>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</si>
  <si>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</si>
  <si>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</si>
  <si>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</si>
  <si>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</si>
  <si>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</si>
  <si>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</si>
  <si>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</si>
  <si>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</si>
  <si>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</si>
  <si>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</si>
  <si>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</si>
  <si>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</si>
  <si>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</si>
  <si>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</si>
  <si>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</si>
  <si>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</si>
  <si>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</si>
  <si>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</si>
  <si>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</si>
  <si>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</si>
  <si>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</si>
  <si>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</si>
  <si>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</si>
  <si>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</si>
  <si>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</si>
  <si>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</si>
  <si>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</si>
  <si>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</si>
  <si>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</si>
  <si>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</si>
  <si>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</si>
  <si>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</si>
  <si>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</si>
  <si>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</si>
  <si>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</si>
  <si>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</si>
  <si>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</si>
  <si>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</si>
  <si>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</si>
  <si>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</si>
  <si>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</si>
  <si>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</si>
  <si>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</si>
  <si>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</si>
  <si>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</si>
  <si>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</si>
  <si>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</si>
  <si>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</si>
  <si>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</si>
  <si>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</si>
  <si>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</si>
  <si>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</si>
  <si>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</si>
  <si>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</si>
  <si>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</si>
  <si>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</si>
  <si>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</si>
  <si>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</si>
  <si>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</si>
  <si>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</si>
  <si>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</si>
  <si>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</si>
  <si>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</si>
  <si>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</si>
  <si>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</si>
  <si>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</si>
  <si>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</si>
  <si>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</si>
  <si>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</si>
  <si>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</si>
  <si>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</si>
  <si>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</si>
  <si>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</si>
  <si>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</si>
  <si>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</si>
  <si>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</si>
  <si>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</si>
  <si>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</si>
  <si>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</si>
  <si>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</si>
  <si>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</si>
  <si>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</si>
  <si>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</si>
  <si>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</si>
  <si>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</si>
  <si>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</si>
  <si>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</si>
  <si>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</si>
  <si>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</si>
  <si>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</si>
  <si>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</si>
  <si>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</si>
  <si>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</si>
  <si>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</si>
  <si>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</si>
  <si>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</si>
  <si>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</si>
  <si>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</si>
  <si>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</si>
  <si>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</si>
  <si>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</si>
  <si>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</si>
  <si>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</si>
  <si>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</si>
  <si>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</si>
  <si>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</si>
  <si>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</si>
  <si>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</si>
  <si>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</si>
  <si>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</si>
  <si>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</si>
  <si>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</si>
  <si>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</si>
  <si>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</si>
  <si>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</si>
  <si>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</si>
  <si>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</si>
  <si>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</si>
  <si>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</si>
  <si>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</si>
  <si>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</si>
  <si>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</si>
  <si>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</si>
  <si>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</si>
  <si>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</si>
  <si>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</si>
  <si>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</si>
  <si>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</si>
  <si>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</si>
  <si>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</si>
  <si>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</si>
  <si>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</si>
  <si>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</si>
  <si>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</si>
  <si>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</si>
  <si>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</si>
  <si>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</si>
  <si>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</si>
  <si>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</si>
  <si>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</si>
  <si>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</si>
  <si>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</si>
  <si>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</si>
  <si>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</si>
  <si>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</si>
  <si>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</si>
  <si>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</si>
  <si>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</si>
  <si>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</si>
  <si>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</si>
  <si>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</si>
  <si>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</si>
  <si>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</si>
  <si>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</si>
  <si>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</si>
  <si>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</si>
  <si>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</si>
  <si>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</si>
  <si>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</si>
  <si>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</si>
  <si>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</si>
  <si>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</si>
  <si>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</si>
  <si>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</si>
  <si>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</si>
  <si>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</si>
  <si>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</si>
  <si>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</si>
  <si>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</si>
  <si>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</si>
  <si>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</si>
  <si>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</si>
  <si>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</si>
  <si>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</si>
  <si>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</si>
  <si>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</si>
  <si>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</si>
  <si>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</si>
  <si>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</si>
  <si>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</si>
  <si>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</si>
  <si>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</si>
  <si>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</si>
  <si>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</si>
  <si>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</si>
  <si>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</si>
  <si>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</si>
  <si>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</si>
  <si>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</si>
  <si>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</si>
  <si>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</si>
  <si>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</si>
  <si>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</si>
  <si>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</si>
  <si>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</si>
  <si>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</si>
  <si>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</si>
  <si>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</si>
  <si>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</si>
  <si>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</si>
  <si>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</si>
  <si>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</si>
  <si>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</si>
  <si>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</si>
  <si>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</si>
  <si>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</si>
  <si>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</si>
  <si>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</si>
  <si>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</si>
  <si>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</si>
  <si>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</si>
  <si>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</si>
  <si>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</si>
  <si>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</si>
  <si>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</si>
  <si>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</si>
  <si>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</si>
  <si>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</si>
  <si>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</si>
  <si>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</si>
  <si>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</si>
  <si>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</si>
  <si>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</si>
  <si>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</si>
  <si>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</si>
  <si>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</si>
  <si>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</si>
  <si>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</si>
  <si>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</si>
  <si>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</si>
  <si>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</si>
  <si>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</si>
  <si>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</si>
  <si>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</si>
  <si>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</si>
  <si>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</si>
  <si>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</si>
  <si>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</si>
  <si>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</si>
  <si>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</si>
  <si>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</si>
  <si>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</si>
  <si>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</si>
  <si>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</si>
  <si>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</si>
  <si>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</si>
  <si>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</si>
  <si>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</si>
  <si>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</si>
  <si>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</si>
  <si>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</si>
  <si>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</si>
  <si>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</si>
  <si>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</si>
  <si>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</si>
  <si>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</si>
  <si>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</si>
  <si>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</si>
  <si>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</si>
  <si>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</si>
  <si>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</si>
  <si>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</si>
  <si>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</si>
  <si>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</si>
  <si>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</si>
  <si>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</si>
  <si>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</si>
  <si>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</si>
  <si>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</si>
  <si>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</si>
  <si>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</si>
  <si>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</si>
  <si>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</si>
  <si>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</si>
  <si>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</si>
  <si>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</si>
  <si>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</si>
  <si>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</si>
  <si>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</si>
  <si>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</si>
  <si>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</si>
  <si>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</si>
  <si>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</si>
  <si>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</si>
  <si>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</si>
  <si>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</si>
  <si>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</si>
  <si>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</si>
  <si>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</si>
  <si>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</si>
  <si>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</si>
  <si>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</si>
  <si>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</si>
  <si>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</si>
  <si>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</si>
  <si>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</si>
  <si>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</si>
  <si>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</si>
  <si>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</si>
  <si>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</si>
  <si>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</si>
  <si>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</si>
  <si>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</si>
  <si>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</si>
  <si>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</si>
  <si>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</si>
  <si>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</si>
  <si>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</si>
  <si>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</si>
  <si>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</si>
  <si>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</si>
  <si>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</si>
  <si>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</si>
  <si>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</si>
  <si>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</si>
  <si>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</si>
  <si>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</si>
  <si>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</si>
  <si>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</si>
  <si>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</si>
  <si>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</si>
  <si>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</si>
  <si>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</si>
  <si>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</si>
  <si>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</si>
  <si>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</si>
  <si>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</si>
  <si>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</si>
  <si>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</si>
  <si>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</si>
  <si>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</si>
  <si>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</si>
  <si>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</si>
  <si>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</si>
  <si>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</si>
  <si>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</si>
  <si>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</si>
  <si>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</si>
  <si>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</si>
  <si>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</si>
  <si>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</si>
  <si>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</si>
  <si>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</si>
  <si>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</si>
  <si>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</si>
  <si>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</si>
  <si>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</si>
  <si>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</si>
  <si>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</si>
  <si>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</si>
  <si>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</si>
  <si>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</si>
  <si>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</si>
  <si>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</si>
  <si>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</si>
  <si>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</si>
  <si>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</si>
  <si>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</si>
  <si>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</si>
  <si>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</si>
  <si>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</si>
  <si>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</si>
  <si>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</si>
  <si>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</si>
  <si>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</si>
  <si>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</si>
  <si>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</si>
  <si>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</si>
  <si>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</si>
  <si>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</si>
  <si>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</si>
  <si>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</si>
  <si>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</si>
  <si>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</si>
  <si>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</si>
  <si>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</si>
  <si>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</si>
  <si>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</si>
  <si>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</si>
  <si>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</si>
  <si>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</si>
  <si>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</si>
  <si>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</si>
  <si>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</si>
  <si>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</si>
  <si>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</si>
  <si>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</si>
  <si>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</si>
  <si>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</si>
  <si>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</si>
  <si>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</si>
  <si>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</si>
  <si>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</si>
  <si>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</si>
  <si>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</si>
  <si>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</si>
  <si>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</si>
  <si>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</si>
  <si>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</si>
  <si>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</si>
  <si>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</si>
  <si>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</si>
  <si>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</si>
  <si>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</si>
  <si>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</si>
  <si>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</si>
  <si>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</si>
  <si>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</si>
  <si>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</si>
  <si>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</si>
  <si>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</si>
  <si>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</si>
  <si>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</si>
  <si>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</si>
  <si>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</si>
  <si>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</si>
  <si>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</si>
  <si>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</si>
  <si>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</si>
  <si>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</si>
  <si>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</si>
  <si>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</si>
  <si>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</si>
  <si>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</si>
  <si>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</si>
  <si>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</si>
  <si>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</si>
  <si>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</si>
  <si>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</si>
  <si>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</si>
  <si>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</si>
  <si>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</si>
  <si>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</si>
  <si>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</si>
  <si>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</si>
  <si>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</si>
  <si>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</si>
  <si>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</si>
  <si>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</si>
  <si>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</si>
  <si>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</si>
  <si>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</si>
  <si>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</si>
  <si>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</si>
  <si>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</si>
  <si>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</si>
  <si>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</si>
  <si>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</si>
  <si>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</si>
  <si>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</si>
  <si>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</si>
  <si>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</si>
  <si>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</si>
  <si>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</si>
  <si>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</si>
  <si>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</si>
  <si>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</si>
  <si>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</si>
  <si>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</si>
  <si>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</si>
  <si>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</si>
  <si>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</si>
  <si>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</si>
  <si>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</si>
  <si>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</si>
  <si>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</si>
  <si>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</si>
  <si>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</si>
  <si>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</si>
  <si>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</si>
  <si>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</si>
  <si>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</si>
  <si>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</si>
  <si>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</si>
  <si>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</si>
  <si>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</si>
  <si>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</si>
  <si>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</si>
  <si>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</si>
  <si>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</si>
  <si>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</si>
  <si>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</si>
  <si>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</si>
  <si>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</si>
  <si>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</si>
  <si>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</si>
  <si>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</si>
  <si>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</si>
  <si>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</si>
  <si>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</si>
  <si>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</si>
  <si>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</si>
  <si>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</si>
  <si>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</si>
  <si>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</si>
  <si>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</si>
  <si>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</si>
  <si>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</si>
  <si>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</si>
  <si>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</si>
  <si>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</si>
  <si>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</si>
  <si>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</si>
  <si>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</si>
  <si>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</si>
  <si>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</si>
  <si>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</si>
  <si>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</si>
  <si>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</si>
  <si>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</si>
  <si>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</si>
  <si>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</si>
  <si>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</si>
  <si>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</si>
  <si>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</si>
  <si>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</si>
  <si>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</si>
  <si>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</si>
  <si>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</si>
  <si>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</si>
  <si>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</si>
  <si>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</si>
  <si>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</si>
  <si>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</si>
  <si>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</si>
  <si>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</si>
  <si>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</si>
  <si>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</si>
  <si>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</si>
  <si>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</si>
  <si>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</si>
  <si>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</si>
  <si>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</si>
  <si>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</si>
  <si>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</si>
  <si>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</si>
  <si>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</si>
  <si>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</si>
  <si>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</si>
  <si>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</si>
  <si>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</si>
  <si>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</si>
  <si>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</si>
  <si>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</si>
  <si>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</si>
  <si>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</si>
  <si>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</si>
  <si>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</si>
  <si>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</si>
  <si>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</si>
  <si>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</si>
  <si>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</si>
  <si>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</si>
  <si>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</si>
  <si>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</si>
  <si>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</si>
  <si>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</si>
  <si>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</si>
  <si>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</si>
  <si>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</si>
  <si>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</si>
  <si>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</si>
  <si>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</si>
  <si>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</si>
  <si>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</si>
  <si>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</si>
  <si>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</si>
  <si>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</si>
  <si>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</si>
  <si>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</si>
  <si>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</si>
  <si>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</si>
  <si>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</si>
  <si>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</si>
  <si>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</si>
  <si>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</si>
  <si>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</si>
  <si>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</si>
  <si>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</si>
  <si>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</si>
  <si>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</si>
  <si>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</si>
  <si>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</si>
  <si>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</si>
  <si>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</si>
  <si>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</si>
  <si>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</si>
  <si>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</si>
  <si>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</si>
  <si>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</si>
  <si>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</si>
  <si>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</si>
  <si>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</si>
  <si>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</si>
  <si>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</si>
  <si>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</si>
  <si>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</si>
  <si>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</si>
  <si>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</si>
  <si>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</si>
  <si>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</si>
  <si>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</si>
  <si>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</si>
  <si>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</si>
  <si>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</si>
  <si>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</si>
  <si>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</si>
  <si>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</si>
  <si>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</si>
  <si>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</si>
  <si>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</si>
  <si>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</si>
  <si>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</si>
  <si>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</si>
  <si>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</si>
  <si>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</si>
  <si>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</si>
  <si>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</si>
  <si>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</si>
  <si>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</si>
  <si>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</si>
  <si>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</si>
  <si>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</si>
  <si>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</si>
  <si>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</si>
  <si>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</si>
  <si>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</si>
  <si>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</si>
  <si>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</si>
  <si>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</si>
  <si>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</si>
  <si>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</si>
  <si>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</si>
  <si>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</si>
  <si>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</si>
  <si>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</si>
  <si>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</si>
  <si>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</si>
  <si>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</si>
  <si>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</si>
  <si>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</si>
  <si>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</si>
  <si>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</si>
  <si>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</si>
  <si>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</si>
  <si>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</si>
  <si>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</si>
  <si>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</si>
  <si>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</si>
  <si>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</si>
  <si>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</si>
  <si>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</si>
  <si>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</si>
  <si>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</si>
  <si>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</si>
  <si>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</si>
  <si>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</si>
  <si>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</si>
  <si>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</si>
  <si>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</si>
  <si>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</si>
  <si>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</si>
  <si>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</si>
  <si>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</si>
  <si>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</si>
  <si>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</si>
  <si>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</si>
  <si>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</si>
  <si>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</si>
  <si>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</si>
  <si>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</si>
  <si>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</si>
  <si>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</si>
  <si>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</si>
  <si>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</si>
  <si>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</si>
  <si>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</si>
  <si>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</si>
  <si>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</si>
  <si>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</si>
  <si>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</si>
  <si>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</si>
  <si>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</si>
  <si>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</si>
  <si>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</si>
  <si>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</si>
  <si>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</si>
  <si>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</si>
  <si>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</si>
  <si>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</si>
  <si>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</si>
  <si>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</si>
  <si>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</si>
  <si>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</si>
  <si>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</si>
  <si>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</si>
  <si>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</si>
  <si>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</si>
  <si>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</si>
  <si>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</si>
  <si>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</si>
  <si>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</si>
  <si>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</si>
  <si>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</si>
  <si>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</si>
  <si>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</si>
  <si>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</si>
  <si>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</si>
  <si>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</si>
  <si>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</si>
  <si>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</si>
  <si>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</si>
  <si>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</si>
  <si>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</si>
  <si>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</si>
  <si>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</si>
  <si>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</si>
  <si>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</si>
  <si>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</si>
  <si>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</si>
  <si>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</si>
  <si>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</si>
  <si>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</si>
  <si>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</si>
  <si>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</si>
  <si>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</si>
  <si>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</si>
  <si>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</si>
  <si>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</si>
  <si>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</si>
  <si>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</si>
  <si>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</si>
  <si>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</si>
  <si>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</si>
  <si>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</si>
  <si>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</si>
  <si>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</si>
  <si>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</si>
  <si>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</si>
  <si>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</si>
  <si>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</si>
  <si>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</si>
  <si>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</si>
  <si>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</si>
  <si>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</si>
  <si>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</si>
  <si>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</si>
  <si>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</si>
  <si>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</si>
  <si>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</si>
  <si>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</si>
  <si>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</si>
  <si>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</si>
  <si>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</si>
  <si>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</si>
  <si>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</si>
  <si>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</si>
  <si>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</si>
  <si>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</si>
  <si>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</si>
  <si>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</si>
  <si>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</si>
  <si>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</si>
  <si>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</si>
  <si>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</si>
  <si>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</si>
  <si>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</si>
  <si>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</si>
  <si>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</si>
  <si>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</si>
  <si>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</si>
  <si>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</si>
  <si>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</si>
  <si>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</si>
  <si>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</si>
  <si>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</si>
  <si>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</si>
  <si>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</si>
  <si>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</si>
  <si>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</si>
  <si>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</si>
  <si>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</si>
  <si>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</si>
  <si>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</si>
  <si>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</si>
  <si>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</si>
  <si>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</si>
  <si>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</si>
  <si>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</si>
  <si>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</si>
  <si>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</si>
  <si>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</si>
  <si>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</si>
  <si>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</si>
  <si>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</si>
  <si>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</si>
  <si>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</si>
  <si>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</si>
  <si>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</si>
  <si>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</si>
  <si>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</si>
  <si>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</si>
  <si>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</si>
  <si>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</si>
  <si>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</si>
  <si>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</si>
  <si>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</si>
  <si>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</si>
  <si>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</si>
  <si>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</si>
  <si>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</si>
  <si>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</si>
  <si>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</si>
  <si>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</si>
  <si>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</si>
  <si>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</si>
  <si>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</si>
  <si>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</si>
  <si>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</si>
  <si>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</si>
  <si>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</si>
  <si>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</si>
  <si>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</si>
  <si>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</si>
  <si>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</si>
  <si>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</si>
  <si>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</si>
  <si>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</si>
  <si>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</si>
  <si>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</si>
  <si>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</si>
  <si>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</si>
  <si>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</si>
  <si>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</si>
  <si>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</si>
  <si>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</si>
  <si>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</si>
  <si>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</si>
  <si>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</si>
  <si>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</si>
  <si>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</si>
  <si>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</si>
  <si>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</si>
  <si>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</si>
  <si>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</si>
  <si>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</si>
  <si>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</si>
  <si>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</si>
  <si>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</si>
  <si>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</si>
  <si>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</si>
  <si>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</si>
  <si>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</si>
  <si>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</si>
  <si>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</si>
  <si>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</si>
  <si>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</si>
  <si>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</si>
  <si>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</si>
  <si>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</si>
  <si>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</si>
  <si>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</si>
  <si>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</si>
  <si>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</si>
  <si>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</si>
  <si>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</si>
  <si>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</si>
  <si>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</si>
  <si>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</si>
  <si>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</si>
  <si>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</si>
  <si>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</si>
  <si>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</si>
  <si>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</si>
  <si>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</si>
  <si>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</si>
  <si>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</si>
  <si>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</si>
  <si>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</si>
  <si>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</si>
  <si>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</si>
  <si>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</si>
  <si>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</si>
  <si>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</si>
  <si>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</si>
  <si>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</si>
  <si>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</si>
  <si>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</si>
  <si>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</si>
  <si>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</si>
  <si>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</si>
  <si>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</si>
  <si>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</si>
  <si>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</si>
  <si>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</si>
  <si>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</si>
  <si>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</si>
  <si>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</si>
  <si>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</si>
  <si>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</si>
  <si>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</si>
  <si>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</si>
  <si>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</si>
  <si>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</si>
  <si>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</si>
  <si>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</si>
  <si>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</si>
  <si>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</si>
  <si>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</si>
  <si>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</si>
  <si>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</si>
  <si>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</si>
  <si>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</si>
  <si>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</si>
  <si>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</si>
  <si>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</si>
  <si>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</si>
  <si>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</si>
  <si>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</si>
  <si>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</si>
  <si>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</si>
  <si>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</si>
  <si>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</si>
  <si>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</si>
  <si>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</si>
  <si>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</si>
  <si>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</si>
  <si>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</si>
  <si>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</si>
  <si>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</si>
  <si>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</si>
  <si>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</si>
  <si>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</si>
  <si>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</si>
  <si>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</si>
  <si>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</si>
  <si>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</si>
  <si>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</si>
  <si>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</si>
  <si>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</si>
  <si>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</si>
  <si>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</si>
  <si>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</si>
  <si>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</si>
  <si>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</si>
  <si>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</si>
  <si>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</si>
  <si>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</si>
  <si>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</si>
  <si>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</si>
  <si>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</si>
  <si>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</si>
  <si>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</si>
  <si>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</si>
  <si>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</si>
  <si>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</si>
  <si>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</si>
  <si>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</si>
  <si>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</si>
  <si>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</si>
  <si>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</si>
  <si>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</si>
  <si>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</si>
  <si>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</si>
  <si>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</si>
  <si>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</si>
  <si>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</si>
  <si>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</si>
  <si>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</si>
  <si>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</si>
  <si>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</si>
  <si>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</si>
  <si>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</si>
  <si>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</si>
  <si>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</si>
  <si>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</si>
  <si>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</si>
  <si>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</si>
  <si>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</si>
  <si>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</si>
  <si>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</si>
  <si>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</si>
  <si>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</si>
  <si>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</si>
  <si>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</si>
  <si>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</si>
  <si>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</si>
  <si>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</si>
  <si>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</si>
  <si>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</si>
  <si>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</si>
  <si>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</si>
  <si>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</si>
  <si>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</si>
  <si>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</si>
  <si>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</si>
  <si>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</si>
  <si>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</si>
  <si>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</si>
  <si>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</si>
  <si>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</si>
  <si>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</si>
  <si>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</si>
  <si>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</si>
  <si>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</si>
  <si>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</si>
  <si>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</si>
  <si>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</si>
  <si>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</si>
  <si>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</si>
  <si>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</si>
  <si>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</si>
  <si>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</si>
  <si>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</si>
  <si>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</si>
  <si>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</si>
  <si>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</si>
  <si>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</si>
  <si>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</si>
  <si>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</si>
  <si>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</si>
  <si>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</si>
  <si>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</si>
  <si>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</si>
  <si>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</si>
  <si>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</si>
  <si>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</si>
  <si>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</si>
  <si>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</si>
  <si>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</si>
  <si>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</si>
  <si>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</si>
  <si>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</si>
  <si>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</si>
  <si>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</si>
  <si>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</si>
  <si>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</si>
  <si>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</si>
  <si>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</si>
  <si>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</si>
  <si>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</si>
  <si>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</si>
  <si>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</si>
  <si>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</si>
  <si>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</si>
  <si>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</si>
  <si>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</si>
  <si>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</si>
  <si>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</si>
  <si>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</si>
  <si>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</si>
  <si>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</si>
  <si>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</si>
  <si>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</si>
  <si>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</si>
  <si>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</si>
  <si>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</si>
  <si>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</si>
  <si>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</si>
  <si>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</si>
  <si>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</si>
  <si>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</si>
  <si>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</si>
  <si>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</si>
  <si>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</si>
  <si>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</si>
  <si>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</si>
  <si>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</si>
  <si>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</si>
  <si>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</si>
  <si>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</si>
  <si>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</si>
  <si>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</si>
  <si>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</si>
  <si>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</si>
  <si>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</si>
  <si>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</si>
  <si>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</si>
  <si>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</si>
  <si>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</si>
  <si>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</si>
  <si>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</si>
  <si>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</si>
  <si>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</si>
  <si>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</si>
  <si>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</si>
  <si>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</si>
  <si>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</si>
  <si>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</si>
  <si>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</si>
  <si>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</si>
  <si>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</si>
  <si>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</si>
  <si>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</si>
  <si>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</si>
  <si>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</si>
  <si>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</si>
  <si>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</si>
  <si>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</si>
  <si>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</si>
  <si>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</si>
  <si>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</si>
  <si>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</si>
  <si>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</si>
  <si>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</si>
  <si>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</si>
  <si>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</si>
  <si>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</si>
  <si>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</si>
  <si>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</si>
  <si>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</si>
  <si>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</si>
  <si>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</si>
  <si>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</si>
  <si>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</si>
  <si>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</si>
  <si>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</si>
  <si>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</si>
  <si>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</si>
  <si>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</si>
  <si>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</si>
  <si>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</si>
  <si>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</si>
  <si>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</si>
  <si>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</si>
  <si>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</si>
  <si>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</si>
  <si>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</si>
  <si>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</si>
  <si>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</si>
  <si>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</si>
  <si>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</si>
  <si>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</si>
  <si>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</si>
  <si>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</si>
  <si>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</si>
  <si>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</si>
  <si>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</si>
  <si>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</si>
  <si>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</si>
  <si>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</si>
  <si>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</si>
  <si>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</si>
  <si>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</si>
  <si>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</si>
  <si>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</si>
  <si>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</si>
  <si>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</si>
  <si>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</si>
  <si>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</si>
  <si>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</si>
  <si>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</si>
  <si>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</si>
  <si>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</si>
  <si>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</si>
  <si>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</si>
  <si>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</si>
  <si>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</si>
  <si>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</si>
  <si>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</si>
  <si>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</si>
  <si>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</si>
  <si>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</si>
  <si>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</si>
  <si>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</si>
  <si>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</si>
  <si>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</si>
  <si>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</si>
  <si>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</si>
  <si>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</si>
  <si>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</si>
  <si>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</si>
  <si>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</si>
  <si>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</si>
  <si>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</si>
  <si>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</si>
  <si>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</si>
  <si>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</si>
  <si>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</si>
  <si>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</si>
  <si>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</si>
  <si>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</si>
  <si>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</si>
  <si>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</si>
  <si>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</si>
  <si>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</si>
  <si>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</si>
  <si>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</si>
  <si>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</si>
  <si>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</si>
  <si>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</si>
  <si>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</si>
  <si>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</si>
  <si>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</si>
  <si>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</si>
  <si>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</si>
  <si>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</si>
  <si>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</si>
  <si>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</si>
  <si>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</si>
  <si>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</si>
  <si>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</si>
  <si>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</si>
  <si>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</si>
  <si>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</si>
  <si>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</si>
  <si>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</si>
  <si>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</si>
  <si>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</si>
  <si>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</si>
  <si>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</si>
  <si>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</si>
  <si>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</si>
  <si>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</si>
  <si>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</si>
  <si>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</si>
  <si>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</si>
  <si>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</si>
  <si>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</si>
  <si>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</si>
  <si>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</si>
  <si>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</si>
  <si>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</si>
  <si>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</si>
  <si>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</si>
  <si>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</si>
  <si>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</si>
  <si>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</si>
  <si>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</si>
  <si>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</si>
  <si>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</si>
  <si>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</si>
  <si>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</si>
  <si>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</si>
  <si>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</si>
  <si>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</si>
  <si>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</si>
  <si>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</si>
  <si>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</si>
  <si>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</si>
  <si>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</si>
  <si>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</si>
  <si>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</si>
  <si>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</si>
  <si>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</si>
  <si>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</si>
  <si>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</si>
  <si>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</si>
  <si>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</si>
  <si>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</si>
  <si>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</si>
  <si>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</si>
  <si>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</si>
  <si>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</si>
  <si>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</si>
  <si>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</si>
  <si>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</si>
  <si>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</si>
  <si>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</si>
  <si>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</si>
  <si>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</si>
  <si>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</si>
  <si>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</si>
  <si>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</si>
  <si>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</si>
  <si>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</si>
  <si>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</si>
  <si>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</si>
  <si>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</si>
  <si>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</si>
  <si>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</si>
  <si>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</si>
  <si>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</si>
  <si>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</si>
  <si>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</si>
  <si>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</si>
  <si>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</si>
  <si>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</si>
  <si>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</si>
  <si>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</si>
  <si>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</si>
  <si>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</si>
  <si>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</si>
  <si>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</si>
  <si>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</si>
  <si>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</si>
  <si>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</si>
  <si>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</si>
  <si>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</si>
  <si>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</si>
  <si>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</si>
  <si>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</si>
  <si>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</si>
  <si>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</si>
  <si>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</si>
  <si>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</si>
  <si>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</si>
  <si>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</si>
  <si>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</si>
  <si>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</si>
  <si>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</si>
  <si>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</si>
  <si>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</si>
  <si>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</si>
  <si>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</si>
  <si>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</si>
  <si>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</si>
  <si>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</si>
  <si>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</si>
  <si>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</si>
  <si>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</si>
  <si>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</si>
  <si>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</si>
  <si>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</si>
  <si>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</si>
  <si>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</si>
  <si>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</si>
  <si>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</si>
  <si>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</si>
  <si>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</si>
  <si>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</si>
  <si>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</si>
  <si>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</si>
  <si>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</si>
  <si>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</si>
  <si>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</si>
  <si>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</si>
  <si>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</si>
  <si>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</si>
  <si>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</si>
  <si>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</si>
  <si>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</si>
  <si>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</si>
  <si>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</si>
  <si>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</si>
  <si>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</si>
  <si>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</si>
  <si>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</si>
  <si>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</si>
  <si>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</si>
  <si>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</si>
  <si>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</si>
  <si>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</si>
  <si>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</si>
  <si>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</si>
  <si>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</si>
  <si>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</si>
  <si>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</si>
  <si>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</si>
  <si>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</si>
  <si>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</si>
  <si>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</si>
  <si>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</si>
  <si>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</si>
  <si>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</si>
  <si>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</si>
  <si>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</si>
  <si>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</si>
  <si>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</si>
  <si>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</si>
  <si>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</si>
  <si>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</si>
  <si>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</si>
  <si>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</si>
  <si>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</si>
  <si>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</si>
  <si>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</si>
  <si>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</si>
  <si>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</si>
  <si>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</si>
  <si>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</si>
  <si>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</si>
  <si>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</si>
  <si>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</si>
  <si>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</si>
  <si>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</si>
  <si>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</si>
  <si>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</si>
  <si>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</si>
  <si>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</si>
  <si>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</si>
  <si>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</si>
  <si>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</si>
  <si>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</si>
  <si>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</si>
  <si>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</si>
  <si>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</si>
  <si>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</si>
  <si>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</si>
  <si>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</si>
  <si>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</si>
  <si>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</si>
  <si>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</si>
  <si>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</si>
  <si>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</si>
  <si>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</si>
  <si>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</si>
  <si>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</si>
  <si>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</si>
  <si>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</si>
  <si>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</si>
  <si>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</si>
  <si>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</si>
  <si>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</si>
  <si>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</si>
  <si>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</si>
  <si>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</si>
  <si>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</si>
  <si>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</si>
  <si>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</si>
  <si>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</si>
  <si>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</si>
  <si>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</si>
  <si>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</si>
  <si>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</si>
  <si>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</si>
  <si>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</si>
  <si>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</si>
  <si>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</si>
  <si>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</si>
  <si>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</si>
  <si>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</si>
  <si>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</si>
  <si>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</si>
  <si>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</si>
  <si>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</si>
  <si>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</si>
  <si>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</si>
  <si>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</si>
  <si>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</si>
  <si>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</si>
  <si>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</si>
  <si>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</si>
  <si>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</si>
  <si>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</si>
  <si>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</si>
  <si>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</si>
  <si>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</si>
  <si>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</si>
  <si>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</si>
  <si>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</si>
  <si>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</si>
  <si>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</si>
  <si>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</si>
  <si>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</si>
  <si>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</si>
  <si>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</si>
  <si>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</si>
  <si>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</si>
  <si>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</si>
  <si>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</si>
  <si>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</si>
  <si>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</si>
  <si>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</si>
  <si>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</si>
  <si>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</si>
  <si>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</si>
  <si>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</si>
  <si>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</si>
  <si>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</si>
  <si>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</si>
  <si>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</si>
  <si>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</si>
  <si>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</si>
  <si>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</si>
  <si>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</si>
  <si>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</si>
  <si>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</si>
  <si>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</si>
  <si>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</si>
  <si>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</si>
  <si>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</si>
  <si>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</si>
  <si>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</si>
  <si>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</si>
  <si>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</si>
  <si>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</si>
  <si>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</si>
  <si>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</si>
  <si>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</si>
  <si>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</si>
  <si>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</si>
  <si>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</si>
  <si>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</si>
  <si>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</si>
  <si>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</si>
  <si>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</si>
  <si>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</si>
  <si>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</si>
  <si>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</si>
  <si>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</si>
  <si>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</si>
  <si>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</si>
  <si>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</si>
  <si>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</si>
  <si>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</si>
  <si>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</si>
  <si>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</si>
  <si>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</si>
  <si>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</si>
  <si>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</si>
  <si>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</si>
  <si>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</si>
  <si>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</si>
  <si>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</si>
  <si>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</si>
  <si>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</si>
  <si>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</si>
  <si>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</si>
  <si>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</si>
  <si>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</si>
  <si>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</si>
  <si>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</si>
  <si>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</si>
  <si>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</si>
  <si>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</si>
  <si>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</si>
  <si>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</si>
  <si>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</si>
  <si>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</si>
  <si>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</si>
  <si>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</si>
  <si>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</si>
  <si>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</si>
  <si>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</si>
  <si>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</si>
  <si>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</si>
  <si>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</si>
  <si>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</si>
  <si>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</si>
  <si>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</si>
  <si>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</si>
  <si>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</si>
  <si>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</si>
  <si>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</si>
  <si>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</si>
  <si>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</si>
  <si>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</si>
  <si>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</si>
  <si>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</si>
  <si>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</si>
  <si>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</si>
  <si>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</si>
  <si>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</si>
  <si>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</si>
  <si>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</si>
  <si>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</si>
  <si>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</si>
  <si>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</si>
  <si>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</si>
  <si>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</si>
  <si>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</si>
  <si>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</si>
  <si>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</si>
  <si>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</si>
  <si>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</si>
  <si>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</si>
  <si>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</si>
  <si>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</si>
  <si>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</si>
  <si>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</si>
  <si>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</si>
  <si>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</si>
  <si>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</si>
  <si>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</si>
  <si>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</si>
  <si>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</si>
  <si>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</si>
  <si>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</si>
  <si>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</si>
  <si>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</si>
  <si>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</si>
  <si>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</si>
  <si>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</si>
  <si>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</si>
  <si>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</si>
  <si>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</si>
  <si>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</si>
  <si>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</si>
  <si>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</si>
  <si>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</si>
  <si>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</si>
  <si>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</si>
  <si>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</si>
  <si>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</si>
  <si>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</si>
  <si>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</si>
  <si>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</si>
  <si>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</si>
  <si>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</si>
  <si>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</si>
  <si>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</si>
  <si>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</si>
  <si>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</si>
  <si>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</si>
  <si>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</si>
  <si>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</si>
  <si>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</si>
  <si>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</si>
  <si>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</si>
  <si>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</si>
  <si>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</si>
  <si>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</si>
  <si>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</si>
  <si>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</si>
  <si>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</si>
  <si>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</si>
  <si>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</si>
  <si>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</si>
  <si>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</si>
  <si>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</si>
  <si>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</si>
  <si>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</si>
  <si>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</si>
  <si>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</si>
  <si>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</si>
  <si>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</si>
  <si>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</si>
  <si>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</si>
  <si>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</si>
  <si>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</si>
  <si>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</si>
  <si>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</si>
  <si>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</si>
  <si>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</si>
  <si>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</si>
  <si>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</si>
  <si>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</si>
  <si>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</si>
  <si>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</si>
  <si>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</si>
  <si>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</si>
  <si>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</si>
  <si>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</si>
  <si>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</si>
  <si>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</si>
  <si>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</si>
  <si>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</si>
  <si>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</si>
  <si>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</si>
  <si>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</si>
  <si>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</si>
  <si>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</si>
  <si>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</si>
  <si>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</si>
  <si>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</si>
  <si>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</si>
  <si>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</si>
  <si>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</si>
  <si>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</si>
  <si>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</si>
  <si>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</si>
  <si>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</si>
  <si>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</si>
  <si>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</si>
  <si>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</si>
  <si>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</si>
  <si>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</si>
  <si>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</si>
  <si>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</si>
  <si>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</si>
  <si>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</si>
  <si>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</si>
  <si>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</si>
  <si>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</si>
  <si>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</si>
  <si>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</si>
  <si>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</si>
  <si>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</si>
  <si>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</si>
  <si>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</si>
  <si>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</si>
  <si>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</si>
  <si>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</si>
  <si>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</si>
  <si>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</si>
  <si>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</si>
  <si>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</si>
  <si>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</si>
  <si>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</si>
  <si>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</si>
  <si>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</si>
  <si>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</si>
  <si>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</si>
  <si>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</si>
  <si>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</si>
  <si>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</si>
  <si>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</si>
  <si>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</si>
  <si>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</si>
  <si>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</si>
  <si>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</si>
  <si>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</si>
  <si>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</si>
  <si>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</si>
  <si>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</si>
  <si>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</si>
  <si>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</si>
  <si>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</si>
  <si>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</si>
  <si>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</si>
  <si>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</si>
  <si>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</si>
  <si>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</si>
  <si>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</si>
  <si>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</si>
  <si>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</si>
  <si>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</si>
  <si>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</si>
  <si>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</si>
  <si>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</si>
  <si>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</si>
  <si>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</si>
  <si>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</si>
  <si>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</si>
  <si>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</si>
  <si>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</si>
  <si>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</si>
  <si>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</si>
  <si>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</si>
  <si>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</si>
  <si>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</si>
  <si>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</si>
  <si>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</si>
  <si>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</si>
  <si>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</si>
  <si>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</si>
  <si>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</si>
  <si>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</si>
  <si>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</si>
  <si>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</si>
  <si>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</si>
  <si>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</si>
  <si>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</si>
  <si>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</si>
  <si>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</si>
  <si>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</si>
  <si>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</si>
  <si>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</si>
  <si>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</si>
  <si>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</si>
  <si>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</si>
  <si>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</si>
  <si>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</si>
  <si>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</si>
  <si>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</si>
  <si>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</si>
  <si>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</si>
  <si>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</si>
  <si>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</si>
  <si>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</si>
  <si>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</si>
  <si>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</si>
  <si>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</si>
  <si>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</si>
  <si>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</si>
  <si>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</si>
  <si>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</si>
  <si>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</si>
  <si>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</si>
  <si>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</si>
  <si>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</si>
  <si>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</si>
  <si>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</si>
  <si>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</si>
  <si>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</si>
  <si>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</si>
  <si>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</si>
  <si>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</si>
  <si>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</si>
  <si>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</si>
  <si>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</si>
  <si>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</si>
  <si>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</si>
  <si>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</si>
  <si>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</si>
  <si>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</si>
  <si>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</si>
  <si>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</si>
  <si>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</si>
  <si>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</si>
  <si>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</si>
  <si>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</si>
  <si>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</si>
  <si>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</si>
  <si>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</si>
  <si>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</si>
  <si>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</si>
  <si>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</si>
  <si>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</si>
  <si>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</si>
  <si>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</si>
  <si>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</si>
  <si>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</si>
  <si>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</si>
  <si>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</si>
  <si>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</si>
  <si>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</si>
  <si>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</si>
  <si>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</si>
  <si>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</si>
  <si>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</si>
  <si>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</si>
  <si>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</si>
  <si>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</si>
  <si>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</si>
  <si>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</si>
  <si>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</si>
  <si>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</si>
  <si>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</si>
  <si>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</si>
  <si>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</si>
  <si>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</si>
  <si>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</si>
  <si>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</si>
  <si>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</si>
  <si>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</si>
  <si>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</si>
  <si>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</si>
  <si>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</si>
  <si>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</si>
  <si>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</si>
  <si>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</si>
  <si>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</si>
  <si>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</si>
  <si>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</si>
  <si>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</si>
  <si>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</si>
  <si>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</si>
  <si>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</si>
  <si>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</si>
  <si>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</si>
  <si>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</si>
  <si>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</si>
  <si>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</si>
  <si>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</si>
  <si>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</si>
  <si>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</si>
  <si>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</si>
  <si>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</si>
  <si>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</si>
  <si>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</si>
  <si>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</si>
  <si>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</si>
  <si>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</si>
  <si>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</si>
  <si>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</si>
  <si>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</si>
  <si>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</si>
  <si>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</si>
  <si>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</si>
  <si>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</si>
  <si>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</si>
  <si>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</si>
  <si>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</si>
  <si>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</si>
  <si>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</si>
  <si>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</si>
  <si>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</si>
  <si>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</si>
  <si>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</si>
  <si>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</si>
  <si>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</si>
  <si>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</si>
  <si>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</si>
  <si>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</si>
  <si>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</si>
  <si>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</si>
  <si>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</si>
  <si>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</si>
  <si>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</si>
  <si>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</si>
  <si>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</si>
  <si>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</si>
  <si>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</si>
  <si>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</si>
  <si>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</si>
  <si>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</si>
  <si>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</si>
  <si>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</si>
  <si>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</si>
  <si>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</si>
  <si>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</si>
  <si>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</si>
  <si>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</si>
  <si>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</si>
  <si>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</si>
  <si>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</si>
  <si>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</si>
  <si>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</si>
  <si>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</si>
  <si>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</si>
  <si>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</si>
  <si>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</si>
  <si>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</si>
  <si>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</si>
  <si>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</si>
  <si>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</si>
  <si>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</si>
  <si>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</si>
  <si>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</si>
  <si>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</si>
  <si>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</si>
  <si>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</si>
  <si>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</si>
  <si>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</si>
  <si>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</si>
  <si>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</si>
  <si>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</si>
  <si>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</si>
  <si>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</si>
  <si>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</si>
  <si>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</si>
  <si>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</si>
  <si>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</si>
  <si>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</si>
  <si>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</si>
  <si>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</si>
  <si>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</si>
  <si>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</si>
  <si>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</si>
  <si>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</si>
  <si>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</si>
  <si>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</si>
  <si>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</si>
  <si>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</si>
  <si>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</si>
  <si>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</si>
  <si>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</si>
  <si>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</si>
  <si>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</si>
  <si>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</si>
  <si>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</si>
  <si>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</si>
  <si>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</si>
  <si>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</si>
  <si>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</si>
  <si>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</si>
  <si>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</si>
  <si>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</si>
  <si>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</si>
  <si>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</si>
  <si>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</si>
  <si>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</si>
  <si>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</si>
  <si>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</si>
  <si>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</si>
  <si>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</si>
  <si>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</si>
  <si>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</si>
  <si>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</si>
  <si>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</si>
  <si>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</si>
  <si>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</si>
  <si>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</si>
  <si>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</si>
  <si>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</si>
  <si>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</si>
  <si>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</si>
  <si>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</si>
  <si>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</si>
  <si>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</si>
  <si>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</si>
  <si>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</si>
  <si>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</si>
  <si>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</si>
  <si>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</si>
  <si>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</si>
  <si>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</si>
  <si>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</si>
  <si>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</si>
  <si>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</si>
  <si>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</si>
  <si>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</si>
  <si>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</si>
  <si>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</si>
  <si>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</si>
  <si>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</si>
  <si>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</si>
  <si>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</si>
  <si>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</si>
  <si>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</si>
  <si>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</si>
  <si>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</si>
  <si>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</si>
  <si>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</si>
  <si>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</si>
  <si>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</si>
  <si>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</si>
  <si>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</si>
  <si>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</si>
  <si>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</si>
  <si>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</si>
  <si>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</si>
  <si>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</si>
  <si>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</si>
  <si>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</si>
  <si>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</si>
  <si>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</si>
  <si>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</si>
  <si>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</si>
  <si>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</si>
  <si>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</si>
  <si>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</si>
  <si>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</si>
  <si>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</si>
  <si>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</si>
  <si>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</si>
  <si>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</si>
  <si>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</si>
  <si>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</si>
  <si>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</si>
  <si>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</si>
  <si>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</si>
  <si>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</si>
  <si>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</si>
  <si>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</si>
  <si>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</si>
  <si>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</si>
  <si>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</si>
  <si>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</si>
  <si>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</si>
  <si>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</si>
  <si>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</si>
  <si>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</si>
  <si>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</si>
  <si>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</si>
  <si>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</si>
  <si>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</si>
  <si>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</si>
  <si>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</si>
  <si>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</si>
  <si>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</si>
  <si>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</si>
  <si>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</si>
  <si>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</si>
  <si>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</si>
  <si>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</si>
  <si>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</si>
  <si>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</si>
  <si>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</si>
  <si>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</si>
  <si>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</si>
  <si>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</si>
  <si>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</si>
  <si>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</si>
  <si>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</si>
  <si>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</si>
  <si>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</si>
  <si>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</si>
  <si>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</si>
  <si>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</si>
  <si>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</si>
  <si>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</si>
  <si>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</si>
  <si>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</si>
  <si>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</si>
  <si>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</si>
  <si>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</si>
  <si>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</si>
  <si>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</si>
  <si>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</si>
  <si>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</si>
  <si>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</si>
  <si>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</si>
  <si>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</si>
  <si>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</si>
  <si>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</si>
  <si>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</si>
  <si>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</si>
  <si>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</si>
  <si>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</si>
  <si>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</si>
  <si>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</si>
  <si>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</si>
  <si>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</si>
  <si>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</si>
  <si>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</si>
  <si>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</si>
  <si>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</si>
  <si>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</si>
  <si>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</si>
  <si>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</si>
  <si>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</si>
  <si>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</si>
  <si>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</si>
  <si>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</si>
  <si>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</si>
  <si>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</si>
  <si>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</si>
  <si>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</si>
  <si>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</si>
  <si>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</si>
  <si>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</si>
  <si>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</si>
  <si>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</si>
  <si>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</si>
  <si>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</si>
  <si>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</si>
  <si>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</si>
  <si>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</si>
  <si>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</si>
  <si>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</si>
  <si>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</si>
  <si>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</si>
  <si>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</si>
  <si>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</si>
  <si>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</si>
  <si>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</si>
  <si>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</si>
  <si>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</si>
  <si>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</si>
  <si>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</si>
  <si>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</si>
  <si>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</si>
  <si>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</si>
  <si>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</si>
  <si>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</si>
  <si>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</si>
  <si>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</si>
  <si>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</si>
  <si>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</si>
  <si>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</si>
  <si>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</si>
  <si>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</si>
  <si>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</si>
  <si>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</si>
  <si>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</si>
  <si>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</si>
  <si>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</si>
  <si>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</si>
  <si>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</si>
  <si>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</si>
  <si>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</si>
  <si>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</si>
  <si>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</si>
  <si>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</si>
  <si>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</si>
  <si>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</si>
  <si>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</si>
  <si>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</si>
  <si>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</si>
  <si>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</si>
  <si>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</si>
  <si>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</si>
  <si>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</si>
  <si>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</si>
  <si>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</si>
  <si>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</si>
  <si>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</si>
  <si>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</si>
  <si>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</si>
  <si>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</si>
  <si>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</si>
  <si>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</si>
  <si>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</si>
  <si>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</si>
  <si>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</si>
  <si>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</si>
  <si>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</si>
  <si>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</si>
  <si>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</si>
  <si>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</si>
  <si>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</si>
  <si>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</si>
  <si>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</si>
  <si>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</si>
  <si>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</si>
  <si>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</si>
  <si>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</si>
  <si>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</si>
  <si>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</si>
  <si>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</si>
  <si>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</si>
  <si>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</si>
  <si>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</si>
  <si>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</si>
  <si>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</si>
  <si>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</si>
  <si>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</si>
  <si>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</si>
  <si>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</si>
  <si>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</si>
  <si>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</si>
  <si>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</si>
  <si>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</si>
  <si>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</si>
  <si>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</si>
  <si>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</si>
  <si>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</si>
  <si>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</si>
  <si>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</si>
  <si>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</si>
  <si>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</si>
  <si>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</si>
  <si>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</si>
  <si>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</si>
  <si>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</si>
  <si>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</si>
  <si>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</si>
  <si>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</si>
  <si>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</si>
  <si>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</si>
  <si>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</si>
  <si>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</si>
  <si>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</si>
  <si>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</si>
  <si>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</si>
  <si>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</si>
  <si>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</si>
  <si>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</si>
  <si>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</si>
  <si>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</si>
  <si>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</si>
  <si>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</si>
  <si>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</si>
  <si>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</si>
  <si>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</si>
  <si>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</si>
  <si>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</si>
  <si>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</si>
  <si>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</si>
  <si>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</si>
  <si>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</si>
  <si>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</si>
  <si>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</si>
  <si>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</si>
  <si>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</si>
  <si>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</si>
  <si>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</si>
  <si>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</si>
  <si>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</si>
  <si>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</si>
  <si>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</si>
  <si>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</si>
  <si>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</si>
  <si>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</si>
  <si>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</si>
  <si>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</si>
  <si>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</si>
  <si>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</si>
  <si>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</si>
  <si>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</si>
  <si>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</si>
  <si>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</si>
  <si>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</si>
  <si>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</si>
  <si>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</si>
  <si>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</si>
  <si>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</si>
  <si>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</si>
  <si>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</si>
  <si>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</si>
  <si>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</si>
  <si>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</si>
  <si>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</si>
  <si>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</si>
  <si>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</si>
  <si>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</si>
  <si>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</si>
  <si>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</si>
  <si>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</si>
  <si>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</si>
  <si>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</si>
  <si>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</si>
  <si>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</si>
  <si>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</si>
  <si>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</si>
  <si>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</si>
  <si>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</si>
  <si>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</si>
  <si>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</si>
  <si>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</si>
  <si>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</si>
  <si>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</si>
  <si>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</si>
  <si>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</si>
  <si>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</si>
  <si>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</si>
  <si>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</si>
  <si>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</si>
  <si>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</si>
  <si>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</si>
  <si>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</si>
  <si>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</si>
  <si>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</si>
  <si>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</si>
  <si>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</si>
  <si>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</si>
  <si>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</si>
  <si>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</si>
  <si>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</si>
  <si>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</si>
  <si>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</si>
  <si>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</si>
  <si>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</si>
  <si>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</si>
  <si>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</si>
  <si>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</si>
  <si>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</si>
  <si>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</si>
  <si>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</si>
  <si>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</si>
  <si>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</si>
  <si>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</si>
  <si>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</si>
  <si>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</si>
  <si>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</si>
  <si>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</si>
  <si>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</si>
  <si>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</si>
  <si>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</si>
  <si>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</si>
  <si>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</si>
  <si>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</si>
  <si>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</si>
  <si>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</si>
  <si>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</si>
  <si>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</si>
  <si>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</si>
  <si>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</si>
  <si>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</si>
  <si>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</si>
  <si>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</si>
  <si>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</si>
  <si>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</si>
  <si>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</si>
  <si>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</si>
  <si>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</si>
  <si>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</si>
  <si>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</si>
  <si>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</si>
  <si>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</si>
  <si>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</si>
  <si>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</si>
  <si>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</si>
  <si>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</si>
  <si>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</si>
  <si>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</si>
  <si>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</si>
  <si>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</si>
  <si>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</si>
  <si>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</si>
  <si>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</si>
  <si>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</si>
  <si>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</si>
  <si>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</si>
  <si>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</si>
  <si>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</si>
  <si>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</si>
  <si>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</si>
  <si>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</si>
  <si>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</si>
  <si>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</si>
  <si>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</si>
  <si>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</si>
  <si>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</si>
  <si>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</si>
  <si>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</si>
  <si>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</si>
  <si>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</si>
  <si>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</si>
  <si>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</si>
  <si>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</si>
  <si>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</si>
  <si>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</si>
  <si>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</si>
  <si>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</si>
  <si>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</si>
  <si>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</si>
  <si>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</si>
  <si>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</si>
  <si>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</si>
  <si>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</si>
  <si>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</si>
  <si>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</si>
  <si>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</si>
  <si>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</si>
  <si>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</si>
  <si>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</si>
  <si>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</si>
  <si>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</si>
  <si>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</si>
  <si>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</si>
  <si>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</si>
  <si>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</si>
  <si>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</si>
  <si>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</si>
  <si>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</si>
  <si>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</si>
  <si>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</si>
  <si>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</si>
  <si>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</si>
  <si>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</si>
  <si>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</si>
  <si>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</si>
  <si>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</si>
  <si>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</si>
  <si>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</si>
  <si>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</si>
  <si>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</si>
  <si>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</si>
  <si>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</si>
  <si>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</si>
  <si>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</si>
  <si>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</si>
  <si>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</si>
  <si>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</si>
  <si>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</si>
  <si>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</si>
  <si>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</si>
  <si>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</si>
  <si>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</si>
  <si>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</si>
  <si>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</si>
  <si>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</si>
  <si>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</si>
  <si>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</si>
  <si>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</si>
  <si>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</si>
  <si>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</si>
  <si>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</si>
  <si>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</si>
  <si>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</si>
  <si>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</si>
  <si>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</si>
  <si>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</si>
  <si>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</si>
  <si>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</si>
  <si>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</si>
  <si>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</si>
  <si>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</si>
  <si>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</si>
  <si>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</si>
  <si>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</si>
  <si>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</si>
  <si>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</si>
  <si>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</si>
  <si>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</si>
  <si>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</si>
  <si>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</si>
  <si>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</si>
  <si>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</si>
  <si>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</si>
  <si>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</si>
  <si>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</si>
  <si>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</si>
  <si>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</si>
  <si>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</si>
  <si>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</si>
  <si>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</si>
  <si>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</si>
  <si>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</si>
  <si>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</si>
  <si>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</si>
  <si>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</si>
  <si>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</si>
  <si>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</si>
  <si>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</si>
  <si>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</si>
  <si>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</si>
  <si>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</si>
  <si>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</si>
  <si>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</si>
  <si>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</si>
  <si>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</si>
  <si>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</si>
  <si>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</si>
  <si>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</si>
  <si>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</si>
  <si>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</si>
  <si>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</si>
  <si>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</si>
  <si>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</si>
  <si>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</si>
  <si>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</si>
  <si>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</si>
  <si>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</si>
  <si>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</si>
  <si>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</si>
  <si>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</si>
  <si>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</si>
  <si>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</si>
  <si>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</si>
  <si>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</si>
  <si>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</si>
  <si>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</si>
  <si>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</si>
  <si>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</si>
  <si>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</si>
  <si>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</si>
  <si>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</si>
  <si>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</si>
  <si>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</si>
  <si>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</si>
  <si>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</si>
  <si>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</si>
  <si>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</si>
  <si>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</si>
  <si>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</si>
  <si>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</si>
  <si>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</si>
  <si>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</si>
  <si>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</si>
  <si>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</si>
  <si>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</si>
  <si>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</si>
  <si>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</si>
  <si>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</si>
  <si>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</si>
  <si>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</si>
  <si>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</si>
  <si>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</si>
  <si>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</si>
  <si>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</si>
  <si>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</si>
  <si>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</si>
  <si>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</si>
  <si>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</si>
  <si>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</si>
  <si>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</si>
  <si>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</si>
  <si>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</si>
  <si>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</si>
  <si>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</si>
  <si>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</si>
  <si>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</si>
  <si>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</si>
  <si>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</si>
  <si>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</si>
  <si>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</si>
  <si>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</si>
  <si>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</si>
  <si>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</si>
  <si>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</si>
  <si>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</si>
  <si>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</si>
  <si>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</si>
  <si>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</si>
  <si>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</si>
  <si>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</si>
  <si>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</si>
  <si>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</si>
  <si>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</si>
  <si>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</si>
  <si>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</si>
  <si>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</si>
  <si>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</si>
  <si>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</si>
  <si>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</si>
  <si>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</si>
  <si>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</si>
  <si>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</si>
  <si>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</si>
  <si>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</si>
  <si>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</si>
  <si>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</si>
  <si>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</si>
  <si>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</si>
  <si>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</si>
  <si>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</si>
  <si>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</si>
  <si>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</si>
  <si>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</si>
  <si>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</si>
  <si>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</si>
  <si>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</si>
  <si>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</si>
  <si>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</si>
  <si>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</si>
  <si>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</si>
  <si>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</si>
  <si>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</si>
  <si>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</si>
  <si>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</si>
  <si>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</si>
  <si>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</si>
  <si>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</si>
  <si>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</si>
  <si>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</si>
  <si>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</si>
  <si>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</si>
  <si>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</si>
  <si>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</si>
  <si>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</si>
  <si>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</si>
  <si>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</si>
  <si>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</si>
  <si>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</si>
  <si>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</si>
  <si>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</si>
  <si>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</si>
  <si>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</si>
  <si>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</si>
  <si>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</si>
  <si>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</si>
  <si>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</si>
  <si>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</si>
  <si>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</si>
  <si>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</si>
  <si>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</si>
  <si>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</si>
  <si>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</si>
  <si>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</si>
  <si>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</si>
  <si>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</si>
  <si>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</si>
  <si>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</si>
  <si>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</si>
  <si>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</si>
  <si>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</si>
  <si>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</si>
  <si>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</si>
  <si>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</si>
  <si>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</si>
  <si>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</si>
  <si>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</si>
  <si>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</si>
  <si>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</si>
  <si>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</si>
  <si>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</si>
  <si>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</si>
  <si>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</si>
  <si>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</si>
  <si>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</si>
  <si>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</si>
  <si>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</si>
  <si>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</si>
  <si>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</si>
  <si>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</si>
  <si>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</si>
  <si>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</si>
  <si>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</si>
  <si>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</si>
  <si>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</si>
  <si>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</si>
  <si>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</si>
  <si>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</si>
  <si>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</si>
  <si>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</si>
  <si>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</si>
  <si>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</si>
  <si>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</si>
  <si>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</si>
  <si>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</si>
  <si>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</si>
  <si>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</si>
  <si>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</si>
  <si>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</si>
  <si>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</si>
  <si>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</si>
  <si>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</si>
  <si>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</si>
  <si>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</si>
  <si>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</si>
  <si>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</si>
  <si>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</si>
  <si>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</si>
  <si>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</si>
  <si>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</si>
  <si>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</si>
  <si>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</si>
  <si>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</si>
  <si>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</si>
  <si>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</si>
  <si>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</si>
  <si>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</si>
  <si>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</si>
  <si>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</si>
  <si>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</si>
  <si>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</si>
  <si>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</si>
  <si>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</si>
  <si>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</si>
  <si>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</si>
  <si>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</si>
  <si>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</si>
  <si>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</si>
  <si>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</si>
  <si>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</si>
  <si>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</si>
  <si>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</si>
  <si>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</si>
  <si>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</si>
  <si>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</si>
  <si>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</si>
  <si>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</si>
  <si>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</si>
  <si>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</si>
  <si>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</si>
  <si>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</si>
  <si>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</si>
  <si>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</si>
  <si>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</si>
  <si>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</si>
  <si>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</si>
  <si>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</si>
  <si>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</si>
  <si>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</si>
  <si>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</si>
  <si>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</si>
  <si>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</si>
  <si>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</si>
  <si>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</si>
  <si>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</si>
  <si>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</si>
  <si>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</si>
  <si>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</si>
  <si>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</si>
  <si>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</si>
  <si>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</si>
  <si>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</si>
  <si>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</si>
  <si>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</si>
  <si>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</si>
  <si>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</si>
  <si>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</si>
  <si>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</si>
  <si>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</si>
  <si>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</si>
  <si>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</si>
  <si>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</si>
  <si>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</si>
  <si>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</si>
  <si>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</si>
  <si>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</si>
  <si>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</si>
  <si>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</si>
  <si>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</si>
  <si>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</si>
  <si>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</si>
  <si>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</si>
  <si>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</si>
  <si>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</si>
  <si>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</si>
  <si>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</si>
  <si>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</si>
  <si>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</si>
  <si>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</si>
  <si>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</si>
  <si>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</si>
  <si>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</si>
  <si>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</si>
  <si>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</si>
  <si>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</si>
  <si>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</si>
  <si>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</si>
  <si>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</si>
  <si>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</si>
  <si>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</si>
  <si>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</si>
  <si>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</si>
  <si>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</si>
  <si>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</si>
  <si>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</si>
  <si>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</si>
  <si>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</si>
  <si>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</si>
  <si>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</si>
  <si>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</si>
  <si>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</si>
  <si>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</si>
  <si>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</si>
  <si>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</si>
  <si>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</si>
  <si>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</si>
  <si>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</si>
  <si>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</si>
  <si>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</si>
  <si>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</si>
  <si>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</si>
  <si>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</si>
  <si>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</si>
  <si>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</si>
  <si>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</si>
  <si>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</si>
  <si>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</si>
  <si>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</si>
  <si>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</si>
  <si>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</si>
  <si>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</si>
  <si>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</si>
  <si>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</si>
  <si>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</si>
  <si>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</si>
  <si>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</si>
  <si>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</si>
  <si>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</si>
  <si>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</si>
  <si>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</si>
  <si>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</si>
  <si>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</si>
  <si>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</si>
  <si>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</si>
  <si>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</si>
  <si>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</si>
  <si>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</si>
  <si>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</si>
  <si>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</si>
  <si>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</si>
  <si>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</si>
  <si>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</si>
  <si>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</si>
  <si>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</si>
  <si>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</si>
  <si>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</si>
  <si>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</si>
  <si>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</si>
  <si>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</si>
  <si>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</si>
  <si>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</si>
  <si>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</si>
  <si>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</si>
  <si>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</si>
  <si>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</si>
  <si>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</si>
  <si>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</si>
  <si>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</si>
  <si>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</si>
  <si>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</si>
  <si>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</si>
  <si>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</si>
  <si>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</si>
  <si>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</si>
  <si>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</si>
  <si>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</si>
  <si>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</si>
  <si>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</si>
  <si>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</si>
  <si>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</si>
  <si>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</si>
  <si>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</si>
  <si>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</si>
  <si>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</si>
  <si>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</si>
  <si>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</si>
  <si>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</si>
  <si>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</si>
  <si>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</si>
  <si>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</si>
  <si>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</si>
  <si>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</si>
  <si>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</si>
  <si>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</si>
  <si>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</si>
  <si>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</si>
  <si>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</si>
  <si>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</si>
  <si>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</si>
  <si>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</si>
  <si>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</si>
  <si>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</si>
  <si>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</si>
  <si>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</si>
  <si>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</si>
  <si>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</si>
  <si>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</si>
  <si>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</si>
  <si>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</si>
  <si>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</si>
  <si>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</si>
  <si>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</si>
  <si>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</si>
  <si>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</si>
  <si>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</si>
  <si>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</si>
  <si>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</si>
  <si>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</si>
  <si>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</si>
  <si>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</si>
  <si>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</si>
  <si>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</si>
  <si>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</si>
  <si>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</si>
  <si>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</si>
  <si>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</si>
  <si>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</si>
  <si>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</si>
  <si>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</si>
  <si>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</si>
  <si>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</si>
  <si>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</si>
  <si>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</si>
  <si>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</si>
  <si>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</si>
  <si>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</si>
  <si>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</si>
  <si>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</si>
  <si>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</si>
  <si>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</si>
  <si>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</si>
  <si>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</si>
  <si>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</si>
  <si>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</si>
  <si>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</si>
  <si>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</si>
  <si>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</si>
  <si>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</si>
  <si>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</si>
  <si>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</si>
  <si>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</si>
  <si>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</si>
  <si>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</si>
  <si>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</si>
  <si>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</si>
  <si>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</si>
  <si>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</si>
  <si>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</si>
  <si>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</si>
  <si>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</si>
  <si>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</si>
  <si>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</si>
  <si>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</si>
  <si>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</si>
  <si>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</si>
  <si>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</si>
  <si>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</si>
  <si>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</si>
  <si>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</si>
  <si>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</si>
  <si>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</si>
  <si>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</si>
  <si>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</si>
  <si>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</si>
  <si>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</si>
  <si>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</si>
  <si>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</si>
  <si>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</si>
  <si>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</si>
  <si>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</si>
  <si>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</si>
  <si>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</si>
  <si>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</si>
  <si>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</si>
  <si>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</si>
  <si>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</si>
  <si>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</si>
  <si>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</si>
  <si>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</si>
  <si>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</si>
  <si>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</si>
  <si>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</si>
  <si>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</si>
  <si>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</si>
  <si>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</si>
  <si>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</si>
  <si>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</si>
  <si>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</si>
  <si>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</si>
  <si>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</si>
  <si>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</si>
  <si>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</si>
  <si>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</si>
  <si>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</si>
  <si>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</si>
  <si>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</si>
  <si>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</si>
  <si>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</si>
  <si>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</si>
  <si>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</si>
  <si>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</si>
  <si>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</si>
  <si>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</si>
  <si>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</si>
  <si>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</si>
  <si>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</si>
  <si>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</si>
  <si>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</si>
  <si>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</si>
  <si>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</si>
  <si>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</si>
  <si>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</si>
  <si>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</si>
  <si>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</si>
  <si>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</si>
  <si>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</si>
  <si>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</si>
  <si>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</si>
  <si>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</si>
  <si>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</si>
  <si>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</si>
  <si>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</si>
  <si>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</si>
  <si>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</si>
  <si>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</si>
  <si>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</si>
  <si>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</si>
  <si>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</si>
  <si>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</si>
  <si>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</si>
  <si>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</si>
  <si>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</si>
  <si>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</si>
  <si>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</si>
  <si>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</si>
  <si>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</si>
  <si>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</si>
  <si>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</si>
  <si>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</si>
  <si>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</si>
  <si>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</si>
  <si>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</si>
  <si>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</si>
  <si>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</si>
  <si>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</si>
  <si>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</si>
  <si>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</si>
  <si>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</si>
  <si>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</si>
  <si>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</si>
  <si>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</si>
  <si>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</si>
  <si>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</si>
  <si>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</si>
  <si>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</si>
  <si>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</si>
  <si>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</si>
  <si>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</si>
  <si>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</si>
  <si>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</si>
  <si>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</si>
  <si>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</si>
  <si>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</si>
  <si>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</si>
  <si>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</si>
  <si>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</si>
  <si>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</si>
  <si>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</si>
  <si>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</si>
  <si>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</si>
  <si>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</si>
  <si>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</si>
  <si>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</si>
  <si>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</si>
  <si>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</si>
  <si>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</si>
  <si>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</si>
  <si>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</si>
  <si>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</si>
  <si>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</si>
  <si>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</si>
  <si>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</si>
  <si>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</si>
  <si>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</si>
  <si>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</si>
  <si>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</si>
  <si>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</si>
  <si>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</si>
  <si>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</si>
  <si>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</si>
  <si>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</si>
  <si>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</si>
  <si>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</si>
  <si>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</si>
  <si>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</si>
  <si>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</si>
  <si>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</si>
  <si>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</si>
  <si>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</si>
  <si>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</si>
  <si>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</si>
  <si>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</si>
  <si>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</si>
  <si>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</si>
  <si>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</si>
  <si>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</si>
  <si>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</si>
  <si>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</si>
  <si>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</si>
  <si>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</si>
  <si>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</si>
  <si>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</si>
  <si>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</si>
  <si>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</si>
  <si>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</si>
  <si>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</si>
  <si>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</si>
  <si>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</si>
  <si>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</si>
  <si>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</si>
  <si>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</si>
  <si>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</si>
  <si>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</si>
  <si>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</si>
  <si>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</si>
  <si>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</si>
  <si>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</si>
  <si>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</si>
  <si>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</si>
  <si>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</si>
  <si>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</si>
  <si>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</si>
  <si>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</si>
  <si>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</si>
  <si>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</si>
  <si>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</si>
  <si>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</si>
  <si>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</si>
  <si>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</si>
  <si>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</si>
  <si>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</si>
  <si>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</si>
  <si>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</si>
  <si>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</si>
  <si>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</si>
  <si>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</si>
  <si>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</si>
  <si>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</si>
  <si>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</si>
  <si>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</si>
  <si>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</si>
  <si>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</si>
  <si>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</si>
  <si>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</si>
  <si>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</si>
  <si>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</si>
  <si>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</si>
  <si>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</si>
  <si>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</si>
  <si>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</si>
  <si>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</si>
  <si>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</si>
  <si>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</si>
  <si>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</si>
  <si>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</si>
  <si>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</si>
  <si>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</si>
  <si>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</si>
  <si>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</si>
  <si>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</si>
  <si>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</si>
  <si>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</si>
  <si>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</si>
  <si>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</si>
  <si>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</si>
  <si>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</si>
  <si>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</si>
  <si>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</si>
  <si>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</si>
  <si>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</si>
  <si>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</si>
  <si>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</si>
  <si>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</si>
  <si>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</si>
  <si>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</si>
  <si>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</si>
  <si>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</si>
  <si>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</si>
  <si>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</si>
  <si>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</si>
  <si>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</si>
  <si>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</si>
  <si>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</si>
  <si>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</si>
  <si>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</si>
  <si>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</si>
  <si>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</si>
  <si>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</si>
  <si>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</si>
  <si>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</si>
  <si>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</si>
  <si>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</si>
  <si>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</si>
  <si>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</si>
  <si>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</si>
  <si>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</si>
  <si>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</si>
  <si>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</si>
  <si>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</si>
  <si>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</si>
  <si>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</si>
  <si>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</si>
  <si>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</si>
  <si>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</si>
  <si>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</si>
  <si>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</si>
  <si>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</si>
  <si>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</si>
  <si>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</si>
  <si>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</si>
  <si>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</si>
  <si>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</si>
  <si>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</si>
  <si>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</si>
  <si>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</si>
  <si>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</si>
  <si>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</si>
  <si>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</si>
  <si>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</si>
  <si>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</si>
  <si>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</si>
  <si>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</si>
  <si>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</si>
  <si>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</si>
  <si>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</si>
  <si>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</si>
  <si>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</si>
  <si>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</si>
  <si>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</si>
  <si>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</si>
  <si>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</si>
  <si>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</si>
  <si>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</si>
  <si>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</si>
  <si>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</si>
  <si>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</si>
  <si>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</si>
  <si>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</si>
  <si>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</si>
  <si>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</si>
  <si>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</si>
  <si>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</si>
  <si>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</si>
  <si>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</si>
  <si>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</si>
  <si>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</si>
  <si>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</si>
  <si>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</si>
  <si>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</si>
  <si>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</si>
  <si>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</si>
  <si>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</si>
  <si>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</si>
  <si>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</si>
  <si>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</si>
  <si>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</si>
  <si>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</si>
  <si>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</si>
  <si>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</si>
  <si>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</si>
  <si>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</si>
  <si>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</si>
  <si>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</si>
  <si>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</si>
  <si>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</si>
  <si>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</si>
  <si>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</si>
  <si>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</si>
  <si>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</si>
  <si>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</si>
  <si>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</si>
  <si>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</si>
  <si>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</si>
  <si>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</si>
  <si>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</si>
  <si>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</si>
  <si>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</si>
  <si>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</si>
  <si>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</si>
  <si>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</si>
  <si>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</si>
  <si>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</si>
  <si>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</si>
  <si>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</si>
  <si>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</si>
  <si>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</si>
  <si>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</si>
  <si>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</si>
  <si>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</si>
  <si>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</si>
  <si>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</si>
  <si>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</si>
  <si>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</si>
  <si>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</si>
  <si>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</si>
  <si>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</si>
  <si>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</si>
  <si>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</si>
  <si>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</si>
  <si>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</si>
  <si>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</si>
  <si>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</si>
  <si>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</si>
  <si>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</si>
  <si>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</si>
  <si>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</si>
  <si>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</si>
  <si>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</si>
  <si>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</si>
  <si>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</si>
  <si>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</si>
  <si>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</si>
  <si>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</si>
  <si>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</si>
  <si>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</si>
  <si>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</si>
  <si>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</si>
  <si>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</si>
  <si>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</si>
  <si>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</si>
  <si>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</si>
  <si>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</si>
  <si>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</si>
  <si>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</si>
  <si>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</si>
  <si>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</si>
  <si>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</si>
  <si>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</si>
  <si>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</si>
  <si>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</si>
  <si>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</si>
  <si>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</si>
  <si>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</si>
  <si>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</si>
  <si>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</si>
  <si>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</si>
  <si>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</si>
  <si>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</si>
  <si>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</si>
  <si>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</si>
  <si>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</si>
  <si>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</si>
  <si>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</si>
  <si>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</si>
  <si>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</si>
  <si>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</si>
  <si>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</si>
  <si>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</si>
  <si>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</si>
  <si>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</si>
  <si>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</si>
  <si>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</si>
  <si>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</si>
  <si>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</si>
  <si>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</si>
  <si>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</si>
  <si>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</si>
  <si>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</si>
  <si>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</si>
  <si>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</si>
  <si>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</si>
  <si>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</si>
  <si>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</si>
  <si>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</si>
  <si>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</si>
  <si>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</si>
  <si>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</si>
  <si>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</si>
  <si>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</si>
  <si>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</si>
  <si>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</si>
  <si>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</si>
  <si>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</si>
  <si>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</si>
  <si>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</si>
  <si>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</si>
  <si>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</si>
  <si>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</si>
  <si>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</si>
  <si>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</si>
  <si>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</si>
  <si>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</si>
  <si>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</si>
  <si>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</si>
  <si>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</si>
  <si>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</si>
  <si>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</si>
  <si>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</si>
  <si>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</si>
  <si>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</si>
  <si>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</si>
  <si>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</si>
  <si>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</si>
  <si>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</si>
  <si>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</si>
  <si>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</si>
  <si>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</si>
  <si>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</si>
  <si>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</si>
  <si>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</si>
  <si>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</si>
  <si>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</si>
  <si>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</si>
  <si>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</si>
  <si>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</si>
  <si>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</si>
  <si>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</si>
  <si>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</si>
  <si>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</si>
  <si>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</si>
  <si>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</si>
  <si>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</si>
  <si>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</si>
  <si>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</si>
  <si>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</si>
  <si>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</si>
  <si>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</si>
  <si>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</si>
  <si>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</si>
  <si>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</si>
  <si>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</si>
  <si>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</si>
  <si>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</si>
  <si>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</si>
  <si>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</si>
  <si>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</si>
  <si>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</si>
  <si>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</si>
  <si>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</si>
  <si>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</si>
  <si>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</si>
  <si>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</si>
  <si>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</si>
  <si>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</si>
  <si>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</si>
  <si>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</si>
  <si>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</si>
  <si>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</si>
  <si>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</si>
  <si>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</si>
  <si>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</si>
  <si>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</si>
  <si>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</si>
  <si>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</si>
  <si>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</si>
  <si>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</si>
  <si>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</si>
  <si>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</si>
  <si>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</si>
  <si>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</si>
  <si>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</si>
  <si>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</si>
  <si>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</si>
  <si>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</si>
  <si>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</si>
  <si>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</si>
  <si>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</si>
  <si>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</si>
  <si>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</si>
  <si>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</si>
  <si>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</si>
  <si>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</si>
  <si>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</si>
  <si>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</si>
  <si>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</si>
  <si>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</si>
  <si>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</si>
  <si>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</si>
  <si>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</si>
  <si>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</si>
  <si>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</si>
  <si>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</si>
  <si>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</si>
  <si>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</si>
  <si>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</si>
  <si>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</si>
  <si>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</si>
  <si>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</si>
  <si>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</si>
  <si>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</si>
  <si>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</si>
  <si>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</si>
  <si>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</si>
  <si>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</si>
  <si>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</si>
  <si>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</si>
  <si>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</si>
  <si>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</si>
  <si>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</si>
  <si>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</si>
  <si>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</si>
  <si>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</si>
  <si>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</si>
  <si>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</si>
  <si>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</si>
  <si>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</si>
  <si>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</si>
  <si>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</si>
  <si>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</si>
  <si>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</si>
  <si>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</si>
  <si>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</si>
  <si>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</si>
  <si>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</si>
  <si>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</si>
  <si>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</si>
  <si>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</si>
  <si>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</si>
  <si>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</si>
  <si>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</si>
  <si>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</si>
  <si>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</si>
  <si>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</si>
  <si>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</si>
  <si>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</si>
  <si>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</si>
  <si>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</si>
  <si>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</si>
  <si>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</si>
  <si>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</si>
  <si>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</si>
  <si>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</si>
  <si>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</si>
  <si>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</si>
  <si>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</si>
  <si>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</si>
  <si>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</si>
  <si>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</si>
  <si>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</si>
  <si>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</si>
  <si>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</si>
  <si>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</si>
  <si>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</si>
  <si>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</si>
  <si>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</si>
  <si>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</si>
  <si>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</si>
  <si>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</si>
  <si>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</si>
  <si>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</si>
  <si>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</si>
  <si>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</si>
  <si>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</si>
  <si>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</si>
  <si>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</si>
  <si>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</si>
  <si>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</si>
  <si>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</si>
  <si>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</si>
  <si>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</si>
  <si>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</si>
  <si>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</si>
  <si>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</si>
  <si>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</si>
  <si>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</si>
  <si>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</si>
  <si>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</si>
  <si>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</si>
  <si>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</si>
  <si>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</si>
  <si>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</si>
  <si>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</si>
  <si>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</si>
  <si>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</si>
  <si>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</si>
  <si>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</si>
  <si>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</si>
  <si>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</si>
  <si>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</si>
  <si>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</si>
  <si>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</si>
  <si>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</si>
  <si>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</si>
  <si>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</si>
  <si>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</si>
  <si>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</si>
  <si>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</si>
  <si>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</si>
  <si>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</si>
  <si>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</si>
  <si>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</si>
  <si>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</si>
  <si>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</si>
  <si>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</si>
  <si>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</si>
  <si>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</si>
  <si>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</si>
  <si>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</si>
  <si>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</si>
  <si>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</si>
  <si>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</si>
  <si>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</si>
  <si>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</si>
  <si>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</si>
  <si>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</si>
  <si>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</si>
  <si>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</si>
  <si>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</si>
  <si>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</si>
  <si>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</si>
  <si>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</si>
  <si>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</si>
  <si>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</si>
  <si>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</si>
  <si>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</si>
  <si>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</si>
  <si>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</si>
  <si>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</si>
  <si>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</si>
  <si>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</si>
  <si>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</si>
  <si>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</si>
  <si>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</si>
  <si>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</si>
  <si>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</si>
  <si>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</si>
  <si>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</si>
  <si>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</si>
  <si>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</si>
  <si>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</si>
  <si>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</si>
  <si>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</si>
  <si>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</si>
  <si>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</si>
  <si>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</si>
  <si>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</si>
  <si>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</si>
  <si>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</si>
  <si>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</si>
  <si>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</si>
  <si>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</si>
  <si>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</si>
  <si>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</si>
  <si>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</si>
  <si>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</si>
  <si>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</si>
  <si>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</si>
  <si>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</si>
  <si>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</si>
  <si>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</si>
  <si>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</si>
  <si>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</si>
  <si>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</si>
  <si>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</si>
  <si>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</si>
  <si>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</si>
  <si>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</si>
  <si>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</si>
  <si>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</si>
  <si>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</si>
  <si>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</si>
  <si>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</si>
  <si>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</si>
  <si>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</si>
  <si>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</si>
  <si>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</si>
  <si>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</si>
  <si>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</si>
  <si>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</si>
  <si>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</si>
  <si>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</si>
  <si>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</si>
  <si>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</si>
  <si>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</si>
  <si>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</si>
  <si>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</si>
  <si>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</si>
  <si>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</si>
  <si>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</si>
  <si>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</si>
  <si>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</si>
  <si>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</si>
  <si>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</si>
  <si>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</si>
  <si>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</si>
  <si>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</si>
  <si>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</si>
  <si>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</si>
  <si>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</si>
  <si>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</si>
  <si>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</si>
  <si>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</si>
  <si>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</si>
  <si>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</si>
  <si>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</si>
  <si>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</si>
  <si>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</si>
  <si>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</si>
  <si>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</si>
  <si>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</si>
  <si>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</si>
  <si>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</si>
  <si>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</si>
  <si>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</si>
  <si>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</si>
  <si>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</si>
  <si>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</si>
  <si>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</si>
  <si>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</si>
  <si>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</si>
  <si>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</si>
  <si>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</si>
  <si>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</si>
  <si>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</si>
  <si>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</si>
  <si>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</si>
  <si>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</si>
  <si>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</si>
  <si>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</si>
  <si>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</si>
  <si>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</si>
  <si>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</si>
  <si>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</si>
  <si>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</si>
  <si>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</si>
  <si>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</si>
  <si>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</si>
  <si>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</si>
  <si>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</si>
  <si>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</si>
  <si>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</si>
  <si>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</si>
  <si>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</si>
  <si>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</si>
  <si>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</si>
  <si>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</si>
  <si>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</si>
  <si>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</si>
  <si>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</si>
  <si>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</si>
  <si>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</si>
  <si>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</si>
  <si>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</si>
  <si>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</si>
  <si>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</si>
  <si>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</si>
  <si>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</si>
  <si>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</si>
  <si>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</si>
  <si>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</si>
  <si>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</si>
  <si>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</si>
  <si>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</si>
  <si>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</si>
  <si>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</si>
  <si>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</si>
  <si>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</si>
  <si>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</si>
  <si>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</si>
  <si>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</si>
  <si>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</si>
  <si>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</si>
  <si>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</si>
  <si>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</si>
  <si>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</si>
  <si>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</si>
  <si>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</si>
  <si>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</si>
  <si>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</si>
  <si>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</si>
  <si>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</si>
  <si>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</si>
  <si>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</si>
  <si>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</si>
  <si>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</si>
  <si>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</si>
  <si>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</si>
  <si>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</si>
  <si>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</si>
  <si>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</si>
  <si>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</si>
  <si>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</si>
  <si>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</si>
  <si>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</si>
  <si>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</si>
  <si>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</si>
  <si>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</si>
  <si>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</si>
  <si>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</si>
  <si>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</si>
  <si>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</si>
  <si>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</si>
  <si>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</si>
  <si>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</si>
  <si>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</si>
  <si>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</si>
  <si>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</si>
  <si>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</si>
  <si>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</si>
  <si>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</si>
  <si>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</si>
  <si>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</si>
  <si>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</si>
  <si>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</si>
  <si>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</si>
  <si>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</si>
  <si>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</si>
  <si>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</si>
  <si>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</si>
  <si>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</si>
  <si>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</si>
  <si>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</si>
  <si>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</si>
  <si>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</si>
  <si>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</si>
  <si>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</si>
  <si>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</si>
  <si>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</si>
  <si>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</si>
  <si>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</si>
  <si>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</si>
  <si>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</si>
  <si>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</si>
  <si>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</si>
  <si>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</si>
  <si>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</si>
  <si>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</si>
  <si>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</si>
  <si>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</si>
  <si>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</si>
  <si>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</si>
  <si>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</si>
  <si>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</si>
  <si>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</si>
  <si>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</si>
  <si>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</si>
  <si>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</si>
  <si>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</si>
  <si>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</si>
  <si>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</si>
  <si>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</si>
  <si>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</si>
  <si>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</si>
  <si>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</si>
  <si>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</si>
  <si>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</si>
  <si>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</si>
  <si>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</si>
  <si>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</si>
  <si>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</si>
  <si>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</si>
  <si>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</si>
  <si>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</si>
  <si>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</si>
  <si>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</si>
  <si>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</si>
  <si>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</si>
  <si>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</si>
  <si>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</si>
  <si>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</si>
  <si>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</si>
  <si>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</si>
  <si>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</si>
  <si>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</si>
  <si>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</si>
  <si>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</si>
  <si>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</si>
  <si>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</si>
  <si>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</si>
  <si>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</si>
  <si>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</si>
  <si>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</si>
  <si>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</si>
  <si>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</si>
  <si>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</si>
  <si>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</si>
  <si>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</si>
  <si>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</si>
  <si>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</si>
  <si>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</si>
  <si>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</si>
  <si>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</si>
  <si>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</si>
  <si>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</si>
  <si>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</si>
  <si>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</si>
  <si>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</si>
  <si>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</si>
  <si>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</si>
  <si>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</si>
  <si>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</si>
  <si>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</si>
  <si>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</si>
  <si>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</si>
  <si>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</si>
  <si>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</si>
  <si>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</si>
  <si>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</si>
  <si>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</si>
  <si>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</si>
  <si>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</si>
  <si>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</si>
  <si>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</si>
  <si>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</si>
  <si>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</si>
  <si>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</si>
  <si>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</si>
  <si>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</si>
  <si>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</si>
  <si>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</si>
  <si>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</si>
  <si>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</si>
  <si>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</si>
  <si>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</si>
  <si>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</si>
  <si>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</si>
  <si>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</si>
  <si>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</si>
  <si>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</si>
  <si>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</si>
  <si>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</si>
  <si>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</si>
  <si>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</si>
  <si>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</si>
  <si>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</si>
  <si>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</si>
  <si>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</si>
  <si>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</si>
  <si>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</si>
  <si>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</si>
  <si>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</si>
  <si>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</si>
  <si>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</si>
  <si>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</si>
  <si>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</si>
  <si>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</si>
  <si>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</si>
  <si>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</si>
  <si>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</si>
  <si>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</si>
  <si>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</si>
  <si>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</si>
  <si>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</si>
  <si>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</si>
  <si>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</si>
  <si>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</si>
  <si>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</si>
  <si>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</si>
  <si>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</si>
  <si>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</si>
  <si>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</si>
  <si>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</si>
  <si>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</si>
  <si>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</si>
  <si>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</si>
  <si>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</si>
  <si>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</si>
  <si>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</si>
  <si>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</si>
  <si>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</si>
  <si>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</si>
  <si>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</si>
  <si>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</si>
  <si>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</si>
  <si>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</si>
  <si>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</si>
  <si>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</si>
  <si>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</si>
  <si>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</si>
  <si>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</si>
  <si>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</si>
  <si>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</si>
  <si>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</si>
  <si>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</si>
  <si>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</si>
  <si>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</si>
  <si>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</si>
  <si>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</si>
  <si>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</si>
  <si>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</si>
  <si>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</si>
  <si>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</si>
  <si>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</si>
  <si>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</si>
  <si>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</si>
  <si>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</si>
  <si>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</si>
  <si>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</si>
  <si>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</si>
  <si>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</si>
  <si>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</si>
  <si>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</si>
  <si>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</si>
  <si>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</si>
  <si>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</si>
  <si>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</si>
  <si>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</si>
  <si>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</si>
  <si>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</si>
  <si>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</si>
  <si>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</si>
  <si>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</si>
  <si>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</si>
  <si>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</si>
  <si>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</si>
  <si>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</si>
  <si>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</si>
  <si>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</si>
  <si>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</si>
  <si>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</si>
  <si>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</si>
  <si>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</si>
  <si>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</si>
  <si>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</si>
  <si>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</si>
  <si>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</si>
  <si>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</si>
  <si>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</si>
  <si>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</si>
  <si>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</si>
  <si>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</si>
  <si>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</si>
  <si>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</si>
  <si>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</si>
  <si>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</si>
  <si>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</si>
  <si>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</si>
  <si>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</si>
  <si>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</si>
  <si>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</si>
  <si>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</si>
  <si>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</si>
  <si>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</si>
  <si>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</si>
  <si>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</si>
  <si>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</si>
  <si>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</si>
  <si>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</si>
  <si>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</si>
  <si>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</si>
  <si>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</si>
  <si>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</si>
  <si>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</si>
  <si>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</si>
  <si>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</si>
  <si>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</si>
  <si>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</si>
  <si>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</si>
  <si>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</si>
  <si>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</si>
  <si>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</si>
  <si>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</si>
  <si>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</si>
  <si>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</si>
  <si>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</si>
  <si>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</si>
  <si>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</si>
  <si>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</si>
  <si>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</si>
  <si>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</si>
  <si>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</si>
  <si>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</si>
  <si>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</si>
  <si>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</si>
  <si>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</si>
  <si>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</si>
  <si>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</si>
  <si>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</si>
  <si>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</si>
  <si>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</si>
  <si>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</si>
  <si>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</si>
  <si>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</si>
  <si>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</si>
  <si>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</si>
  <si>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</si>
  <si>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</si>
  <si>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</si>
  <si>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</si>
  <si>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</si>
  <si>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</si>
  <si>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</si>
  <si>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</si>
  <si>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</si>
  <si>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</si>
  <si>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</si>
  <si>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</si>
  <si>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</si>
  <si>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</si>
  <si>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</si>
  <si>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</si>
  <si>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</si>
  <si>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</si>
  <si>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</si>
  <si>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</si>
  <si>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</si>
  <si>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</si>
  <si>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</si>
  <si>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</si>
  <si>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</si>
  <si>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</si>
  <si>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</si>
  <si>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</si>
  <si>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</si>
  <si>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</si>
  <si>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</si>
  <si>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</si>
  <si>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</si>
  <si>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</si>
  <si>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</si>
  <si>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</si>
  <si>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</si>
  <si>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</si>
  <si>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</si>
  <si>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</si>
  <si>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</si>
  <si>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</si>
  <si>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</si>
  <si>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</si>
  <si>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</si>
  <si>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</si>
  <si>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</si>
  <si>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</si>
  <si>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</si>
  <si>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</si>
  <si>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</si>
  <si>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</si>
  <si>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</si>
  <si>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</si>
  <si>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</si>
  <si>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</si>
  <si>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</si>
  <si>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</si>
  <si>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</si>
  <si>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</si>
  <si>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</si>
  <si>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</si>
  <si>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</si>
  <si>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</si>
  <si>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</si>
  <si>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</si>
  <si>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</si>
  <si>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</si>
  <si>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</si>
  <si>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</si>
  <si>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</si>
  <si>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</si>
  <si>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</si>
  <si>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</si>
  <si>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</si>
  <si>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</si>
  <si>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</si>
  <si>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</si>
  <si>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</si>
  <si>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</si>
  <si>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</si>
  <si>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</si>
  <si>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</si>
  <si>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</si>
  <si>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</si>
  <si>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</si>
  <si>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</si>
  <si>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</si>
  <si>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</si>
  <si>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</si>
  <si>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</si>
  <si>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</si>
  <si>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</si>
  <si>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</si>
  <si>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</si>
  <si>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</si>
  <si>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</si>
  <si>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</si>
  <si>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</si>
  <si>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</si>
  <si>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</si>
  <si>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</si>
  <si>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</si>
  <si>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</si>
  <si>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</si>
  <si>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</si>
  <si>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</si>
  <si>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</si>
  <si>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</si>
  <si>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</si>
  <si>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</si>
  <si>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</si>
  <si>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</si>
  <si>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</si>
  <si>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</si>
  <si>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</si>
  <si>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</si>
  <si>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</si>
  <si>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</si>
  <si>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</si>
  <si>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</si>
  <si>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</si>
  <si>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</si>
  <si>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</si>
  <si>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</si>
  <si>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</si>
  <si>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</si>
  <si>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</si>
  <si>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</si>
  <si>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</si>
  <si>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</si>
  <si>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</si>
  <si>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</si>
  <si>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</si>
  <si>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</si>
  <si>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</si>
  <si>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</si>
  <si>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</si>
  <si>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</si>
  <si>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</si>
  <si>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</si>
  <si>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</si>
  <si>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</si>
  <si>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</si>
  <si>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</si>
  <si>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</si>
  <si>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</si>
  <si>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</si>
  <si>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</si>
  <si>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</si>
  <si>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</si>
  <si>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</si>
  <si>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</si>
  <si>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</si>
  <si>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</si>
  <si>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</si>
  <si>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</si>
  <si>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</si>
  <si>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</si>
  <si>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</si>
  <si>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</si>
  <si>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</si>
  <si>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</si>
  <si>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</si>
  <si>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</si>
  <si>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</si>
  <si>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</si>
  <si>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</si>
  <si>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</si>
  <si>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</si>
  <si>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</si>
  <si>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</si>
  <si>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</si>
  <si>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</si>
  <si>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</si>
  <si>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</si>
  <si>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</si>
  <si>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</si>
  <si>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</si>
  <si>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</si>
  <si>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</si>
  <si>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</si>
  <si>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</si>
  <si>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</si>
  <si>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</si>
  <si>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</si>
  <si>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</si>
  <si>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</si>
  <si>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</si>
  <si>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</si>
  <si>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</si>
  <si>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</si>
  <si>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</si>
  <si>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</si>
  <si>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</si>
  <si>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</si>
  <si>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</si>
  <si>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</si>
  <si>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</si>
  <si>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</si>
  <si>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</si>
  <si>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</si>
  <si>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</si>
  <si>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</si>
  <si>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</si>
  <si>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</si>
  <si>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</si>
  <si>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</si>
  <si>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</si>
  <si>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</si>
  <si>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</si>
  <si>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</si>
  <si>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</si>
  <si>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</si>
  <si>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</si>
  <si>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</si>
  <si>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</si>
  <si>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</si>
  <si>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</si>
  <si>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</si>
  <si>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</si>
  <si>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</si>
  <si>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</si>
  <si>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</si>
  <si>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</si>
  <si>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</si>
  <si>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</si>
  <si>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</si>
  <si>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</si>
  <si>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</si>
  <si>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</si>
  <si>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</si>
  <si>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</si>
  <si>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</si>
  <si>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</si>
  <si>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</si>
  <si>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</si>
  <si>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</si>
  <si>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</si>
  <si>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</si>
  <si>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</si>
  <si>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</si>
  <si>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</si>
  <si>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</si>
  <si>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</si>
  <si>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</si>
  <si>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</si>
  <si>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</si>
  <si>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</si>
  <si>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</si>
  <si>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</si>
  <si>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</si>
  <si>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</si>
  <si>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</si>
  <si>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</si>
  <si>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</si>
  <si>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</si>
  <si>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</si>
  <si>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</si>
  <si>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</si>
  <si>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</si>
  <si>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</si>
  <si>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</si>
  <si>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</si>
  <si>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</si>
  <si>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</si>
  <si>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</si>
  <si>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</si>
  <si>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</si>
  <si>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</si>
  <si>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</si>
  <si>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</si>
  <si>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</si>
  <si>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</si>
  <si>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</si>
  <si>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</si>
  <si>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</si>
  <si>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</si>
  <si>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</si>
  <si>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</si>
  <si>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</si>
  <si>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</si>
  <si>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</si>
  <si>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</si>
  <si>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</si>
  <si>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</si>
  <si>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</si>
  <si>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</si>
  <si>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</si>
  <si>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</si>
  <si>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</si>
  <si>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</si>
  <si>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</si>
  <si>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</si>
  <si>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</si>
  <si>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</si>
  <si>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</si>
  <si>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</si>
  <si>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</si>
  <si>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</si>
  <si>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</si>
  <si>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</si>
  <si>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</si>
  <si>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</si>
  <si>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</si>
  <si>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</si>
  <si>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</si>
  <si>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</si>
  <si>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</si>
  <si>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</si>
  <si>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</si>
  <si>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</si>
  <si>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</si>
  <si>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</si>
  <si>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</si>
  <si>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</si>
  <si>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</si>
  <si>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</si>
  <si>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</si>
  <si>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</si>
  <si>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</si>
  <si>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</si>
  <si>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</si>
  <si>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</si>
  <si>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</si>
  <si>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</si>
  <si>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</si>
  <si>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</si>
  <si>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</si>
  <si>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</si>
  <si>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</si>
  <si>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</si>
  <si>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</si>
  <si>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</si>
  <si>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</si>
  <si>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</si>
  <si>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</si>
  <si>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</si>
  <si>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</si>
  <si>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</si>
  <si>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</si>
  <si>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</si>
  <si>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</si>
  <si>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</si>
  <si>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</si>
  <si>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</si>
  <si>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</si>
  <si>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</si>
  <si>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</si>
  <si>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</si>
  <si>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</si>
  <si>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</si>
  <si>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</si>
  <si>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</si>
  <si>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</si>
  <si>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</si>
  <si>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</si>
  <si>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</si>
  <si>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</si>
  <si>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</si>
  <si>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</si>
  <si>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</si>
  <si>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</si>
  <si>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</si>
  <si>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</si>
  <si>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</si>
  <si>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</si>
  <si>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</si>
  <si>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</si>
  <si>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</si>
  <si>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</si>
  <si>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</si>
  <si>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</si>
  <si>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</si>
  <si>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</si>
  <si>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</si>
  <si>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</si>
  <si>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</si>
  <si>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</si>
  <si>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</si>
  <si>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</si>
  <si>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</si>
  <si>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</si>
  <si>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</si>
  <si>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</si>
  <si>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</si>
  <si>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</si>
  <si>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</si>
  <si>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</si>
  <si>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</si>
  <si>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</si>
  <si>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</si>
  <si>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</si>
  <si>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</si>
  <si>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</si>
  <si>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</si>
  <si>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</si>
  <si>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</si>
  <si>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</si>
  <si>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</si>
  <si>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</si>
  <si>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</si>
  <si>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</si>
  <si>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</si>
  <si>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</si>
  <si>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</si>
  <si>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</si>
  <si>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</si>
  <si>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</si>
  <si>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</si>
  <si>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</si>
  <si>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</si>
  <si>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</si>
  <si>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</si>
  <si>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</si>
  <si>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</si>
  <si>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</si>
  <si>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</si>
  <si>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</si>
  <si>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</si>
  <si>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</si>
  <si>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</si>
  <si>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</si>
  <si>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</si>
  <si>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</si>
  <si>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</si>
  <si>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</si>
  <si>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</si>
  <si>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</si>
  <si>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</si>
  <si>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</si>
  <si>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</si>
  <si>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</si>
  <si>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</si>
  <si>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</si>
  <si>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</si>
  <si>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</si>
  <si>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</si>
  <si>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</si>
  <si>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</si>
  <si>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</si>
  <si>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</si>
  <si>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</si>
  <si>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</si>
  <si>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</si>
  <si>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</si>
  <si>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</si>
  <si>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</si>
  <si>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</si>
  <si>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</si>
  <si>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</si>
  <si>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</si>
  <si>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</si>
  <si>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</si>
  <si>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</si>
  <si>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</si>
  <si>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</si>
  <si>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</si>
  <si>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</si>
  <si>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</si>
  <si>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</si>
  <si>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</si>
  <si>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</si>
  <si>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</si>
  <si>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</si>
  <si>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</si>
  <si>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</si>
  <si>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</si>
  <si>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</si>
  <si>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</si>
  <si>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</si>
  <si>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</si>
  <si>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</si>
  <si>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</si>
  <si>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</si>
  <si>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</si>
  <si>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</si>
  <si>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</si>
  <si>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</si>
  <si>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</si>
  <si>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</si>
  <si>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</si>
  <si>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</si>
  <si>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</si>
  <si>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</si>
  <si>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</si>
  <si>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</si>
  <si>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</si>
  <si>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</si>
  <si>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</si>
  <si>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</si>
  <si>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</si>
  <si>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</si>
  <si>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</si>
  <si>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</si>
  <si>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</si>
  <si>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</si>
  <si>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</si>
  <si>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</si>
  <si>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</si>
  <si>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</si>
  <si>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</si>
  <si>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</si>
  <si>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</si>
  <si>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</si>
  <si>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</si>
  <si>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</si>
  <si>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</si>
  <si>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</si>
  <si>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</si>
  <si>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</si>
  <si>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</si>
  <si>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</si>
  <si>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</si>
  <si>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</si>
  <si>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</si>
  <si>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</si>
  <si>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</si>
  <si>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</si>
  <si>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</si>
  <si>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</si>
  <si>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</si>
  <si>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</si>
  <si>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</si>
  <si>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</si>
  <si>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</si>
  <si>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</si>
  <si>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</si>
  <si>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</si>
  <si>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</si>
  <si>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</si>
  <si>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</si>
  <si>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</si>
  <si>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</si>
  <si>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</si>
  <si>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</si>
  <si>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</si>
  <si>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</si>
  <si>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</si>
  <si>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</si>
  <si>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</si>
  <si>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</si>
  <si>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</si>
  <si>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</si>
  <si>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</si>
  <si>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</si>
  <si>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</si>
  <si>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</si>
  <si>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</si>
  <si>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</si>
  <si>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</si>
  <si>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</si>
  <si>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</si>
  <si>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</si>
  <si>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</si>
  <si>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</si>
  <si>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</si>
  <si>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</si>
  <si>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</si>
  <si>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</si>
  <si>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</si>
  <si>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</si>
  <si>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</si>
  <si>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</si>
  <si>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</si>
  <si>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</si>
  <si>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</si>
  <si>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</si>
  <si>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</si>
  <si>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</si>
  <si>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</si>
  <si>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</si>
  <si>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</si>
  <si>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</si>
  <si>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</si>
  <si>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</si>
  <si>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</si>
  <si>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</si>
  <si>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</si>
  <si>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</si>
  <si>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</si>
  <si>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</si>
  <si>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</si>
  <si>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</si>
  <si>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</si>
  <si>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</si>
  <si>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</si>
  <si>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</si>
  <si>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</si>
  <si>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</si>
  <si>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</si>
  <si>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</si>
  <si>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</si>
  <si>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</si>
  <si>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</si>
  <si>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</si>
  <si>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</si>
  <si>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</si>
  <si>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</si>
  <si>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</si>
  <si>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</si>
  <si>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</si>
  <si>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</si>
  <si>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</si>
  <si>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</si>
  <si>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</si>
  <si>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</si>
  <si>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</si>
  <si>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</si>
  <si>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</si>
  <si>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</si>
  <si>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</si>
  <si>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</si>
  <si>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</si>
  <si>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</si>
  <si>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</si>
  <si>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</si>
  <si>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</si>
  <si>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</si>
  <si>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</si>
  <si>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</si>
  <si>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</si>
  <si>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</si>
  <si>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</si>
  <si>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</si>
  <si>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</si>
  <si>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</si>
  <si>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</si>
  <si>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</si>
  <si>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</si>
  <si>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</si>
  <si>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</si>
  <si>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</si>
  <si>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</si>
  <si>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</si>
  <si>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</si>
  <si>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</si>
  <si>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</si>
  <si>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</si>
  <si>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</si>
  <si>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</si>
  <si>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</si>
  <si>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</si>
  <si>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</si>
  <si>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</si>
  <si>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</si>
  <si>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</si>
  <si>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</si>
  <si>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</si>
  <si>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</si>
  <si>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</si>
  <si>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</si>
  <si>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</si>
  <si>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</si>
  <si>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</si>
  <si>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</si>
  <si>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</si>
  <si>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</si>
  <si>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</si>
  <si>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</si>
  <si>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</si>
  <si>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</si>
  <si>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</si>
  <si>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</si>
  <si>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</si>
  <si>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</si>
  <si>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</si>
  <si>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</si>
  <si>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</si>
  <si>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</si>
  <si>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</si>
  <si>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</si>
  <si>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</si>
  <si>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</si>
  <si>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</si>
  <si>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</si>
  <si>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</si>
  <si>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</si>
  <si>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</si>
  <si>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</si>
  <si>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</si>
  <si>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</si>
  <si>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</si>
  <si>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</si>
  <si>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</si>
  <si>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</si>
  <si>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</si>
  <si>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</si>
  <si>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</si>
  <si>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</si>
  <si>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</si>
  <si>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</si>
  <si>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</si>
  <si>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</si>
  <si>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</si>
  <si>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</si>
  <si>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</si>
  <si>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</si>
  <si>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</si>
  <si>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</si>
  <si>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</si>
  <si>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</si>
  <si>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</si>
  <si>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</si>
  <si>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</si>
  <si>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</si>
  <si>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</si>
  <si>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</si>
  <si>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</si>
  <si>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</si>
  <si>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</si>
  <si>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</si>
  <si>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</si>
  <si>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</si>
  <si>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</si>
  <si>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</si>
  <si>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</si>
  <si>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</si>
  <si>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</si>
  <si>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</si>
  <si>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</si>
  <si>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</si>
  <si>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</si>
  <si>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</si>
  <si>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</si>
  <si>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</si>
  <si>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</si>
  <si>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</si>
  <si>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</si>
  <si>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</si>
  <si>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</si>
  <si>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</si>
  <si>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</si>
  <si>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</si>
  <si>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</si>
  <si>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</si>
  <si>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</si>
  <si>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</si>
  <si>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</si>
  <si>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</si>
  <si>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</si>
  <si>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</si>
  <si>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</si>
  <si>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</si>
  <si>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</si>
  <si>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</si>
  <si>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</si>
  <si>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</si>
  <si>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</si>
  <si>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</si>
  <si>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</si>
  <si>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</si>
  <si>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</si>
  <si>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</si>
  <si>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</si>
  <si>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</si>
  <si>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</si>
  <si>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</si>
  <si>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</si>
  <si>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</si>
  <si>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</si>
  <si>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</si>
  <si>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</si>
  <si>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</si>
  <si>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</si>
  <si>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</si>
  <si>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</si>
  <si>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</si>
  <si>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</si>
  <si>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</si>
  <si>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</si>
  <si>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</si>
  <si>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</si>
  <si>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</si>
  <si>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</si>
  <si>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</si>
  <si>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</si>
  <si>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</si>
  <si>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</si>
  <si>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</si>
  <si>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</si>
  <si>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</si>
  <si>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</si>
  <si>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</si>
  <si>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</si>
  <si>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</si>
  <si>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</si>
  <si>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</si>
  <si>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</si>
  <si>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</si>
  <si>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</si>
  <si>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</si>
  <si>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</si>
  <si>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</si>
  <si>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</si>
  <si>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</si>
  <si>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</si>
  <si>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</si>
  <si>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</si>
  <si>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</si>
  <si>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</si>
  <si>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</si>
  <si>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</si>
  <si>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</si>
  <si>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</si>
  <si>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</si>
  <si>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</si>
  <si>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</si>
  <si>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</si>
  <si>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</si>
  <si>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</si>
  <si>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</si>
  <si>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</si>
  <si>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</si>
  <si>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</si>
  <si>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</si>
  <si>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</si>
  <si>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</si>
  <si>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</si>
  <si>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</si>
  <si>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</si>
  <si>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</si>
  <si>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</si>
  <si>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</si>
  <si>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</si>
  <si>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</si>
  <si>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</si>
  <si>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</si>
  <si>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</si>
  <si>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</si>
  <si>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</si>
  <si>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</si>
  <si>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</si>
  <si>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</si>
  <si>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</si>
  <si>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</si>
  <si>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</si>
  <si>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</si>
  <si>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</si>
  <si>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</si>
  <si>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</si>
  <si>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</si>
  <si>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</si>
  <si>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</si>
  <si>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</si>
  <si>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</si>
  <si>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</si>
  <si>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</si>
  <si>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</si>
  <si>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</si>
  <si>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</si>
  <si>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</si>
  <si>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</si>
  <si>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</si>
  <si>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</si>
  <si>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</si>
  <si>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</si>
  <si>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</si>
  <si>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</si>
  <si>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</si>
  <si>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</si>
  <si>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</si>
  <si>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</si>
  <si>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</si>
  <si>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</si>
  <si>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</si>
  <si>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</si>
  <si>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</si>
  <si>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</si>
  <si>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</si>
  <si>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</si>
  <si>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</si>
  <si>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</si>
  <si>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</si>
  <si>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</si>
  <si>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</si>
  <si>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</si>
  <si>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</si>
  <si>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</si>
  <si>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</si>
  <si>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</si>
  <si>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</si>
  <si>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</si>
  <si>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</si>
  <si>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</si>
  <si>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</si>
  <si>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</si>
  <si>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</si>
  <si>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</si>
  <si>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</si>
  <si>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</si>
  <si>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</si>
  <si>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</si>
  <si>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</si>
  <si>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</si>
  <si>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</si>
  <si>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</si>
  <si>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</si>
  <si>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</si>
  <si>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</si>
  <si>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</si>
  <si>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</si>
  <si>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</si>
  <si>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</si>
  <si>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</si>
  <si>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</si>
  <si>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</si>
  <si>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</si>
  <si>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</si>
  <si>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</si>
  <si>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</si>
  <si>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</si>
  <si>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</si>
  <si>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</si>
  <si>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</si>
  <si>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</si>
  <si>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</si>
  <si>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</si>
  <si>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</si>
  <si>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</si>
  <si>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</si>
  <si>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</si>
  <si>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</si>
  <si>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</si>
  <si>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</si>
  <si>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</si>
  <si>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</si>
  <si>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</si>
  <si>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</si>
  <si>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</si>
  <si>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</si>
  <si>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</si>
  <si>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</si>
  <si>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</si>
  <si>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</si>
  <si>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</si>
  <si>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</si>
  <si>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</si>
  <si>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</si>
  <si>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</si>
  <si>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</si>
  <si>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</si>
  <si>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</si>
  <si>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</si>
  <si>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</si>
  <si>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</si>
  <si>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</si>
  <si>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</si>
  <si>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</si>
  <si>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</si>
  <si>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</si>
  <si>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</si>
  <si>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</si>
  <si>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</si>
  <si>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</si>
  <si>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</si>
  <si>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</si>
  <si>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</si>
  <si>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</si>
  <si>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</si>
  <si>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</si>
  <si>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</si>
  <si>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</si>
  <si>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</si>
  <si>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</si>
  <si>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</si>
  <si>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</si>
  <si>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</si>
  <si>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</si>
  <si>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</si>
  <si>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</si>
  <si>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</si>
  <si>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</si>
  <si>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</si>
  <si>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</si>
  <si>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</si>
  <si>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</si>
  <si>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</si>
  <si>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</si>
  <si>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</si>
  <si>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</si>
  <si>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</si>
  <si>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</si>
  <si>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</si>
  <si>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</si>
  <si>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</si>
  <si>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</si>
  <si>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</si>
  <si>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</si>
  <si>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</si>
  <si>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</si>
  <si>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</si>
  <si>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</si>
  <si>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</si>
  <si>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</si>
  <si>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</si>
  <si>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</si>
  <si>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</si>
  <si>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</si>
  <si>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</si>
  <si>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</si>
  <si>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</si>
  <si>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</si>
  <si>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</si>
  <si>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</si>
  <si>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</si>
  <si>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</si>
  <si>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</si>
  <si>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</si>
  <si>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</si>
  <si>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</si>
  <si>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</si>
  <si>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</si>
  <si>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</si>
  <si>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</si>
  <si>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</si>
  <si>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</si>
  <si>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</si>
  <si>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</si>
  <si>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</si>
  <si>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</si>
  <si>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</si>
  <si>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</si>
  <si>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</si>
  <si>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</si>
  <si>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</si>
  <si>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</si>
  <si>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</si>
  <si>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</si>
  <si>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</si>
  <si>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</si>
  <si>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</si>
  <si>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</si>
  <si>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</si>
  <si>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</si>
  <si>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</si>
  <si>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</si>
  <si>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</si>
  <si>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</si>
  <si>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</si>
  <si>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</si>
  <si>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</si>
  <si>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</si>
  <si>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</si>
  <si>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</si>
  <si>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</si>
  <si>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</si>
  <si>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</si>
  <si>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</si>
  <si>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</si>
  <si>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</si>
  <si>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</si>
  <si>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</si>
  <si>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</si>
  <si>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</si>
  <si>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</si>
  <si>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</si>
  <si>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</si>
  <si>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</si>
  <si>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</si>
  <si>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</si>
  <si>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</si>
  <si>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</si>
  <si>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</si>
  <si>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</si>
  <si>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</si>
  <si>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</si>
  <si>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</si>
  <si>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</si>
  <si>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</si>
  <si>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</si>
  <si>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</si>
  <si>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</si>
  <si>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</si>
  <si>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</si>
  <si>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</si>
  <si>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</si>
  <si>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</si>
  <si>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</si>
  <si>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</si>
  <si>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</si>
  <si>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</si>
  <si>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</si>
  <si>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</si>
  <si>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</si>
  <si>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</si>
  <si>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</si>
  <si>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</si>
  <si>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</si>
  <si>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</si>
  <si>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</si>
  <si>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</si>
  <si>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</si>
  <si>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</si>
  <si>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</si>
  <si>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</si>
  <si>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</si>
  <si>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</si>
  <si>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</si>
  <si>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</si>
  <si>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</si>
  <si>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</si>
  <si>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</si>
  <si>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</si>
  <si>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</si>
  <si>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</si>
  <si>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</si>
  <si>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</si>
  <si>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</si>
  <si>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</si>
  <si>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</si>
  <si>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</si>
  <si>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</si>
  <si>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</si>
  <si>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</si>
  <si>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</si>
  <si>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</si>
  <si>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</si>
  <si>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</si>
  <si>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</si>
  <si>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</si>
  <si>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</si>
  <si>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</si>
  <si>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</si>
  <si>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</si>
  <si>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</si>
  <si>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</si>
  <si>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</si>
  <si>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</si>
  <si>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</si>
  <si>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</si>
  <si>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</si>
  <si>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</si>
  <si>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</si>
  <si>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</si>
  <si>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</si>
  <si>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</si>
  <si>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</si>
  <si>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</si>
  <si>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</si>
  <si>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</si>
  <si>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</si>
  <si>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</si>
  <si>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</si>
  <si>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</si>
  <si>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</si>
  <si>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</si>
  <si>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</si>
  <si>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</si>
  <si>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</si>
  <si>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</si>
  <si>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</si>
  <si>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</si>
  <si>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</si>
  <si>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</si>
  <si>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</si>
  <si>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</si>
  <si>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</si>
  <si>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</si>
  <si>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</si>
  <si>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</si>
  <si>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</si>
  <si>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</si>
  <si>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</si>
  <si>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</si>
  <si>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</si>
  <si>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</si>
  <si>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</si>
  <si>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</si>
  <si>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</si>
  <si>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</si>
  <si>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</si>
  <si>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</si>
  <si>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</si>
  <si>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</si>
  <si>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</si>
  <si>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</si>
  <si>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</si>
  <si>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</si>
  <si>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</si>
  <si>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</si>
  <si>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</si>
  <si>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</si>
  <si>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</si>
  <si>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</si>
  <si>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</si>
  <si>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</si>
  <si>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</si>
  <si>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</si>
  <si>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</si>
  <si>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</si>
  <si>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</si>
  <si>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</si>
  <si>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</si>
  <si>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</si>
  <si>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</si>
  <si>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</si>
  <si>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</si>
  <si>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</si>
  <si>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</si>
  <si>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</si>
  <si>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</si>
  <si>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</si>
  <si>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</si>
  <si>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</si>
  <si>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</si>
  <si>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</si>
  <si>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</si>
  <si>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</si>
  <si>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</si>
  <si>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</si>
  <si>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</si>
  <si>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</si>
  <si>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</si>
  <si>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</si>
  <si>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</si>
  <si>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</si>
  <si>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</si>
  <si>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</si>
  <si>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</si>
  <si>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</si>
  <si>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</si>
  <si>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</si>
  <si>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</si>
  <si>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</si>
  <si>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</si>
  <si>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</si>
  <si>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</si>
  <si>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</si>
  <si>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</si>
  <si>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</si>
  <si>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</si>
  <si>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</si>
  <si>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</si>
  <si>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</si>
  <si>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</si>
  <si>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</si>
  <si>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</si>
  <si>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</si>
  <si>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</si>
  <si>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</si>
  <si>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</si>
  <si>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</si>
  <si>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</si>
  <si>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</si>
  <si>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</si>
  <si>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</si>
  <si>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</si>
  <si>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</si>
  <si>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</si>
  <si>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</si>
  <si>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</si>
  <si>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</si>
  <si>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</si>
  <si>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</si>
  <si>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</si>
  <si>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</si>
  <si>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</si>
  <si>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</si>
  <si>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</si>
  <si>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</si>
  <si>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</si>
  <si>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</si>
  <si>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</si>
  <si>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</si>
  <si>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</si>
  <si>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</si>
  <si>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</si>
  <si>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</si>
  <si>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</si>
  <si>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</si>
  <si>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</si>
  <si>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</si>
  <si>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</si>
  <si>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</si>
  <si>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</si>
  <si>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</si>
  <si>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</si>
  <si>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</si>
  <si>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</si>
  <si>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</si>
  <si>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</si>
  <si>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</si>
  <si>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</si>
  <si>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</si>
  <si>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</si>
  <si>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</si>
  <si>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</si>
  <si>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</si>
  <si>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</si>
  <si>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</si>
  <si>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</si>
  <si>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</si>
  <si>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</si>
  <si>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</si>
  <si>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</si>
  <si>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</si>
  <si>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</si>
  <si>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</si>
  <si>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</si>
  <si>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</si>
  <si>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</si>
  <si>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</si>
  <si>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</si>
  <si>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</si>
  <si>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</si>
  <si>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</si>
  <si>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</si>
  <si>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</si>
  <si>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</si>
  <si>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</si>
  <si>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</si>
  <si>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</si>
  <si>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</si>
  <si>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</si>
  <si>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</si>
  <si>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</si>
  <si>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</si>
  <si>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</si>
  <si>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</si>
  <si>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</si>
  <si>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</si>
  <si>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</si>
  <si>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</si>
  <si>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</si>
  <si>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</si>
  <si>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</si>
  <si>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</si>
  <si>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</si>
  <si>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</si>
  <si>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</si>
  <si>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</si>
  <si>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</si>
  <si>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</si>
  <si>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</si>
  <si>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</si>
  <si>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</si>
  <si>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</si>
  <si>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</si>
  <si>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</si>
  <si>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</si>
  <si>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</si>
  <si>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</si>
  <si>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</si>
  <si>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</si>
  <si>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</si>
  <si>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</si>
  <si>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</si>
  <si>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</si>
  <si>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</si>
  <si>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</si>
  <si>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</si>
  <si>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</si>
  <si>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</si>
  <si>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</si>
  <si>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</si>
  <si>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</si>
  <si>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</si>
  <si>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</si>
  <si>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</si>
  <si>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</si>
  <si>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</si>
  <si>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</si>
  <si>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</si>
  <si>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</si>
  <si>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</si>
  <si>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</si>
  <si>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</si>
  <si>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</si>
  <si>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</si>
  <si>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</si>
  <si>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</si>
  <si>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</si>
  <si>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</si>
  <si>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</si>
  <si>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</si>
  <si>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</si>
  <si>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</si>
  <si>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</si>
  <si>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</si>
  <si>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</si>
  <si>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</si>
  <si>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</si>
  <si>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</si>
  <si>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</si>
  <si>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</si>
  <si>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</si>
  <si>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</si>
  <si>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</si>
  <si>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</si>
  <si>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</si>
  <si>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</si>
  <si>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</si>
  <si>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</si>
  <si>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</si>
  <si>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</si>
  <si>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</si>
  <si>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</si>
  <si>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</si>
  <si>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</si>
  <si>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</si>
  <si>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</si>
  <si>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</si>
  <si>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</si>
  <si>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</si>
  <si>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</si>
  <si>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</si>
  <si>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</si>
  <si>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</si>
  <si>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</si>
  <si>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</si>
  <si>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</si>
  <si>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</si>
  <si>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</si>
  <si>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</si>
  <si>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</si>
  <si>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</si>
  <si>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</si>
  <si>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</si>
  <si>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</si>
  <si>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</si>
  <si>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</si>
  <si>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</si>
  <si>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</si>
  <si>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</si>
  <si>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</si>
  <si>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</si>
  <si>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</si>
  <si>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</si>
  <si>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</si>
  <si>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</si>
  <si>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</si>
  <si>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</si>
  <si>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</si>
  <si>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</si>
  <si>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</si>
  <si>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</si>
  <si>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</si>
  <si>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</si>
  <si>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</si>
  <si>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</si>
  <si>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</si>
  <si>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</si>
  <si>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</si>
  <si>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</si>
  <si>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</si>
  <si>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</si>
  <si>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</si>
  <si>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</si>
  <si>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</si>
  <si>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</si>
  <si>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</si>
  <si>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</si>
  <si>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</si>
  <si>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</si>
  <si>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</si>
  <si>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</si>
  <si>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</si>
  <si>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</si>
  <si>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</si>
  <si>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</si>
  <si>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</si>
  <si>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</si>
  <si>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</si>
  <si>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</si>
  <si>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</si>
  <si>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</si>
  <si>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</si>
  <si>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</si>
  <si>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</si>
  <si>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</si>
  <si>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</si>
  <si>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</si>
  <si>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</si>
  <si>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</si>
  <si>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</si>
  <si>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</si>
  <si>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</si>
  <si>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</si>
  <si>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</si>
  <si>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</si>
  <si>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</si>
  <si>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</si>
  <si>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</si>
  <si>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</si>
  <si>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</si>
  <si>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</si>
  <si>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</si>
  <si>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</si>
  <si>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</si>
  <si>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</si>
  <si>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</si>
  <si>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</si>
  <si>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</si>
  <si>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</si>
  <si>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</si>
  <si>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</si>
  <si>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</si>
  <si>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</si>
  <si>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</si>
  <si>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</si>
  <si>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</si>
  <si>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</si>
  <si>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</si>
  <si>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</si>
  <si>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</si>
  <si>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</si>
  <si>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</si>
  <si>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</si>
  <si>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</si>
  <si>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</si>
  <si>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</si>
  <si>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</si>
  <si>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</si>
  <si>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</si>
  <si>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</si>
  <si>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</si>
  <si>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</si>
  <si>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</si>
  <si>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</si>
  <si>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</si>
  <si>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</si>
  <si>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</si>
  <si>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</si>
  <si>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</si>
  <si>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</si>
  <si>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</si>
  <si>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</si>
  <si>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</si>
  <si>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</si>
  <si>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</si>
  <si>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</si>
  <si>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</si>
  <si>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</si>
  <si>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</si>
  <si>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</si>
  <si>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</si>
  <si>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</si>
  <si>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</si>
  <si>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</si>
  <si>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</si>
  <si>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</si>
  <si>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</si>
  <si>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</si>
  <si>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</si>
  <si>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</si>
  <si>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</si>
  <si>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</si>
  <si>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</si>
  <si>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</si>
  <si>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</si>
  <si>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</si>
  <si>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</si>
  <si>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</si>
  <si>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</si>
  <si>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</si>
  <si>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</si>
  <si>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</si>
  <si>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</si>
  <si>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</si>
  <si>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</si>
  <si>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</si>
  <si>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</si>
  <si>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</si>
  <si>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</si>
  <si>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</si>
  <si>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</si>
  <si>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</si>
  <si>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</si>
  <si>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</si>
  <si>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</si>
  <si>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</si>
  <si>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</si>
  <si>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</si>
  <si>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</si>
  <si>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</si>
  <si>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</si>
  <si>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</si>
  <si>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</si>
  <si>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</si>
  <si>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</si>
  <si>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</si>
  <si>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</si>
  <si>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</si>
  <si>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</si>
  <si>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</si>
  <si>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</si>
  <si>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</si>
  <si>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</si>
  <si>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</si>
  <si>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</si>
  <si>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</si>
  <si>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</si>
  <si>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</si>
  <si>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</si>
  <si>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</si>
  <si>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</si>
  <si>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</si>
  <si>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</si>
  <si>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</si>
  <si>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</si>
  <si>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</si>
  <si>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</si>
  <si>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</si>
  <si>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</si>
  <si>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</si>
  <si>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</si>
  <si>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</si>
  <si>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</si>
  <si>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</si>
  <si>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</si>
  <si>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</si>
  <si>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</si>
  <si>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</si>
  <si>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</si>
  <si>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</si>
  <si>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</si>
  <si>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</si>
  <si>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</si>
  <si>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</si>
  <si>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</si>
  <si>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</si>
  <si>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</si>
  <si>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</si>
  <si>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</si>
  <si>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</si>
  <si>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</si>
  <si>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</si>
  <si>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</si>
  <si>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</si>
  <si>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</si>
  <si>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</si>
  <si>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</si>
  <si>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</si>
  <si>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</si>
  <si>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</si>
  <si>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</si>
  <si>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</si>
  <si>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</si>
  <si>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</si>
  <si>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</si>
  <si>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</si>
  <si>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</si>
  <si>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</si>
  <si>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</si>
  <si>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</si>
  <si>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</si>
  <si>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</si>
  <si>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</si>
  <si>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</si>
  <si>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</si>
  <si>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</si>
  <si>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</si>
  <si>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</si>
  <si>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</si>
  <si>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</si>
  <si>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</si>
  <si>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</si>
  <si>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</si>
  <si>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</si>
  <si>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</si>
  <si>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</si>
  <si>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</si>
  <si>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</si>
  <si>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</si>
  <si>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</si>
  <si>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</si>
  <si>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</si>
  <si>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</si>
  <si>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</si>
  <si>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</si>
  <si>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</si>
  <si>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</si>
  <si>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</si>
  <si>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</si>
  <si>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</si>
  <si>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</si>
  <si>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</si>
  <si>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</si>
  <si>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</si>
  <si>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</si>
  <si>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</si>
  <si>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</si>
  <si>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</si>
  <si>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</si>
  <si>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</si>
  <si>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</si>
  <si>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</si>
  <si>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</si>
  <si>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</si>
  <si>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</si>
  <si>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</si>
  <si>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</si>
  <si>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</si>
  <si>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</si>
  <si>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</si>
  <si>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</si>
  <si>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</si>
  <si>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</si>
  <si>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</si>
  <si>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</si>
  <si>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</si>
  <si>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</si>
  <si>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</si>
  <si>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</si>
  <si>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</si>
  <si>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</si>
  <si>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</si>
  <si>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</si>
  <si>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</si>
  <si>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</si>
  <si>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</si>
  <si>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</si>
  <si>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</si>
  <si>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</si>
  <si>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</si>
  <si>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</si>
  <si>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</si>
  <si>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</si>
  <si>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</si>
  <si>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</si>
  <si>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</si>
  <si>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</si>
  <si>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</si>
  <si>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</si>
  <si>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</si>
  <si>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</si>
  <si>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</si>
  <si>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</si>
  <si>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</si>
  <si>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</si>
  <si>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</si>
  <si>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</si>
  <si>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</si>
  <si>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</si>
  <si>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</si>
  <si>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</si>
  <si>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</si>
  <si>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</si>
  <si>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</si>
  <si>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</si>
  <si>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</si>
  <si>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</si>
  <si>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</si>
  <si>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</si>
  <si>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</si>
  <si>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</si>
  <si>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</si>
  <si>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</si>
  <si>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</si>
  <si>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</si>
  <si>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</si>
  <si>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</si>
  <si>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</si>
  <si>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</si>
  <si>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</si>
  <si>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</si>
  <si>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</si>
  <si>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</si>
  <si>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</si>
  <si>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</si>
  <si>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</si>
  <si>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</si>
  <si>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</si>
  <si>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</si>
  <si>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</si>
  <si>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</si>
  <si>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</si>
  <si>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</si>
  <si>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</si>
  <si>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</si>
  <si>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</si>
  <si>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</si>
  <si>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</si>
  <si>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</si>
  <si>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</si>
  <si>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</si>
  <si>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</si>
  <si>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</si>
  <si>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</si>
  <si>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</si>
  <si>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</si>
  <si>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</si>
  <si>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</si>
  <si>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</si>
  <si>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</si>
  <si>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</si>
  <si>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</si>
  <si>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</si>
  <si>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</si>
  <si>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</si>
  <si>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</si>
  <si>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</si>
  <si>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</si>
  <si>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</si>
  <si>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</si>
  <si>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</si>
  <si>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</si>
  <si>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</si>
  <si>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</si>
  <si>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</si>
  <si>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</si>
  <si>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</si>
  <si>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</si>
  <si>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</si>
  <si>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</si>
  <si>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</si>
  <si>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</si>
  <si>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</si>
  <si>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</si>
  <si>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</si>
  <si>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</si>
  <si>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</si>
  <si>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</si>
  <si>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</si>
  <si>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</si>
  <si>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</si>
  <si>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</si>
  <si>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</si>
  <si>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</si>
  <si>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</si>
  <si>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</si>
  <si>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</si>
  <si>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</si>
  <si>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</si>
  <si>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</si>
  <si>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</si>
  <si>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</si>
  <si>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</si>
  <si>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</si>
  <si>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</si>
  <si>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</si>
  <si>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</si>
  <si>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</si>
  <si>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</si>
  <si>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</si>
  <si>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</si>
  <si>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</si>
  <si>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</si>
  <si>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</si>
  <si>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</si>
  <si>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</si>
  <si>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</si>
  <si>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</si>
  <si>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</si>
  <si>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</si>
  <si>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</si>
  <si>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</si>
  <si>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</si>
  <si>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</si>
  <si>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</si>
  <si>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</si>
  <si>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</si>
  <si>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</si>
  <si>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</si>
  <si>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</si>
  <si>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</si>
  <si>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</si>
  <si>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</si>
  <si>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</si>
  <si>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</si>
  <si>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</si>
  <si>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</si>
  <si>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</si>
  <si>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</si>
  <si>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</si>
  <si>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</si>
  <si>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</si>
  <si>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</si>
  <si>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</si>
  <si>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</si>
  <si>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</si>
  <si>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</si>
  <si>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</si>
  <si>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</si>
  <si>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</si>
  <si>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</si>
  <si>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</si>
  <si>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</si>
  <si>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</si>
  <si>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</si>
  <si>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</si>
  <si>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</si>
  <si>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</si>
  <si>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</si>
  <si>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</si>
  <si>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</si>
  <si>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</si>
  <si>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</si>
  <si>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</si>
  <si>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</si>
  <si>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</si>
  <si>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</si>
  <si>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</si>
  <si>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</si>
  <si>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</si>
  <si>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</si>
  <si>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</si>
  <si>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</si>
  <si>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</si>
  <si>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</si>
  <si>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</si>
  <si>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</si>
  <si>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</si>
  <si>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</si>
  <si>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</si>
  <si>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</si>
  <si>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</si>
  <si>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</si>
  <si>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</si>
  <si>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</si>
  <si>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</si>
  <si>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</si>
  <si>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</si>
  <si>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</si>
  <si>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</si>
  <si>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</si>
  <si>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</si>
  <si>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</si>
  <si>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</si>
  <si>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</si>
  <si>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</si>
  <si>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</si>
  <si>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</si>
  <si>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</si>
  <si>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</si>
  <si>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</si>
  <si>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</si>
  <si>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</si>
  <si>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</si>
  <si>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</si>
  <si>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</si>
  <si>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</si>
  <si>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</si>
  <si>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</si>
  <si>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</si>
  <si>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</si>
  <si>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</si>
  <si>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</si>
  <si>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</si>
  <si>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</si>
  <si>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</si>
  <si>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</si>
  <si>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</si>
  <si>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</si>
  <si>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</si>
  <si>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</si>
  <si>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</si>
  <si>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</si>
  <si>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</si>
  <si>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</si>
  <si>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</si>
  <si>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</si>
  <si>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</si>
  <si>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</si>
  <si>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</si>
  <si>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</si>
  <si>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</si>
  <si>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</si>
  <si>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</si>
  <si>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</si>
  <si>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</si>
  <si>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</si>
  <si>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</si>
  <si>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</si>
  <si>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</si>
  <si>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</si>
  <si>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</si>
  <si>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</si>
  <si>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</si>
  <si>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</si>
  <si>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</si>
  <si>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</si>
  <si>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</si>
  <si>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</si>
  <si>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</si>
  <si>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</si>
  <si>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</si>
  <si>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</si>
  <si>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</si>
  <si>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</si>
  <si>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</si>
  <si>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</si>
  <si>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</si>
  <si>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</si>
  <si>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</si>
  <si>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</si>
  <si>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</si>
  <si>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</si>
  <si>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</si>
  <si>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</si>
  <si>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</si>
  <si>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</si>
  <si>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</si>
  <si>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</si>
  <si>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</si>
  <si>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</si>
  <si>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</si>
  <si>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</si>
  <si>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</si>
  <si>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</si>
  <si>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</si>
  <si>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</si>
  <si>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</si>
  <si>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</si>
  <si>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</si>
  <si>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</si>
  <si>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</si>
  <si>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</si>
  <si>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</si>
  <si>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</si>
  <si>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</si>
  <si>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</si>
  <si>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</si>
  <si>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</si>
  <si>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</si>
  <si>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</si>
  <si>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</si>
  <si>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</si>
  <si>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</si>
  <si>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</si>
  <si>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</si>
  <si>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</si>
  <si>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</si>
  <si>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</si>
  <si>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</si>
  <si>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</si>
  <si>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</si>
  <si>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</si>
  <si>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</si>
  <si>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</si>
  <si>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</si>
  <si>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</si>
  <si>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</si>
  <si>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</si>
  <si>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</si>
  <si>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</si>
  <si>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</si>
  <si>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</si>
  <si>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</si>
  <si>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</si>
  <si>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</si>
  <si>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</si>
  <si>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</si>
  <si>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</si>
  <si>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</si>
  <si>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</si>
  <si>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</si>
  <si>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</si>
  <si>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</si>
  <si>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</si>
  <si>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</si>
  <si>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</si>
  <si>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</si>
  <si>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</si>
  <si>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</si>
  <si>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</si>
  <si>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</si>
  <si>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</si>
  <si>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</si>
  <si>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</si>
  <si>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</si>
  <si>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</si>
  <si>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</si>
  <si>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</si>
  <si>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</si>
  <si>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</si>
  <si>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</si>
  <si>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</si>
  <si>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</si>
  <si>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</si>
  <si>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</si>
  <si>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</si>
  <si>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</si>
  <si>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</si>
  <si>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</si>
  <si>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</si>
  <si>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</si>
  <si>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</si>
  <si>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</si>
  <si>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</si>
  <si>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</si>
  <si>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</si>
  <si>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</si>
  <si>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</si>
  <si>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</si>
  <si>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</si>
  <si>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</si>
  <si>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</si>
  <si>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</si>
  <si>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</si>
  <si>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</si>
  <si>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</si>
  <si>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</si>
  <si>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</si>
  <si>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</si>
  <si>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</si>
  <si>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</si>
  <si>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</si>
  <si>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</si>
  <si>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</si>
  <si>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</si>
  <si>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</si>
  <si>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</si>
  <si>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</si>
  <si>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</si>
  <si>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</si>
  <si>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</si>
  <si>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</si>
  <si>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</si>
  <si>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</si>
  <si>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</si>
  <si>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</si>
  <si>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</si>
  <si>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</si>
  <si>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</si>
  <si>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</si>
  <si>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</si>
  <si>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</si>
  <si>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</si>
  <si>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</si>
  <si>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</si>
  <si>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</si>
  <si>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</si>
  <si>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</si>
  <si>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</si>
  <si>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</si>
  <si>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</si>
  <si>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</si>
  <si>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</si>
  <si>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</si>
  <si>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</si>
  <si>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</si>
  <si>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</si>
  <si>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</si>
  <si>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</si>
  <si>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</si>
  <si>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</si>
  <si>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</si>
  <si>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</si>
  <si>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</si>
  <si>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</si>
  <si>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</si>
  <si>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</si>
  <si>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</si>
  <si>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</si>
  <si>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</si>
  <si>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</si>
  <si>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</si>
  <si>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</si>
  <si>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</si>
  <si>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</si>
  <si>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</si>
  <si>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</si>
  <si>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</si>
  <si>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</si>
  <si>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</si>
  <si>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</si>
  <si>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</si>
  <si>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</si>
  <si>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</si>
  <si>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</si>
  <si>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</si>
  <si>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</si>
  <si>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</si>
  <si>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</si>
  <si>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</si>
  <si>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</si>
  <si>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</si>
  <si>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</si>
  <si>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</si>
  <si>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</si>
  <si>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</si>
  <si>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</si>
  <si>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</si>
  <si>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</si>
  <si>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</si>
  <si>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</si>
  <si>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</si>
  <si>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</si>
  <si>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</si>
  <si>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</si>
  <si>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</si>
  <si>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</si>
  <si>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</si>
  <si>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</si>
  <si>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</si>
  <si>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</si>
  <si>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</si>
  <si>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</si>
  <si>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</si>
  <si>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</si>
  <si>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</si>
  <si>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</si>
  <si>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</si>
  <si>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</si>
  <si>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</si>
  <si>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</si>
  <si>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</si>
  <si>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</si>
  <si>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</si>
  <si>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</si>
  <si>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</si>
  <si>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</si>
  <si>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</si>
  <si>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</si>
  <si>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</si>
  <si>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</si>
  <si>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</si>
  <si>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</si>
  <si>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</si>
  <si>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</si>
  <si>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</si>
  <si>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</si>
  <si>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</si>
  <si>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</si>
  <si>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</si>
  <si>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</si>
  <si>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</si>
  <si>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</si>
  <si>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</si>
  <si>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</si>
  <si>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</si>
  <si>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</si>
  <si>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</si>
  <si>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</si>
  <si>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</si>
  <si>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</si>
  <si>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</si>
  <si>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</si>
  <si>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</si>
  <si>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</si>
  <si>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</si>
  <si>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</si>
  <si>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</si>
  <si>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</si>
  <si>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</si>
  <si>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</si>
  <si>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</si>
  <si>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</si>
  <si>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</si>
  <si>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</si>
  <si>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</si>
  <si>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</si>
  <si>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</si>
  <si>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</si>
  <si>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</si>
  <si>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</si>
  <si>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</si>
  <si>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</si>
  <si>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</si>
  <si>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</si>
  <si>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</si>
  <si>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</si>
  <si>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</si>
  <si>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</si>
  <si>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</si>
  <si>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</si>
  <si>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</si>
  <si>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</si>
  <si>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</si>
  <si>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</si>
  <si>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</si>
  <si>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</si>
  <si>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</si>
  <si>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</si>
  <si>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</si>
  <si>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</si>
  <si>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</si>
  <si>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</si>
  <si>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</si>
  <si>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</si>
  <si>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</si>
  <si>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</si>
  <si>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</si>
  <si>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</si>
  <si>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</si>
  <si>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</si>
  <si>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</si>
  <si>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</si>
  <si>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</si>
  <si>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</si>
  <si>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</si>
  <si>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</si>
  <si>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</si>
  <si>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</si>
  <si>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</si>
  <si>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</si>
  <si>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</si>
  <si>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</si>
  <si>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</si>
  <si>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</si>
  <si>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</si>
  <si>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</si>
  <si>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</si>
  <si>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</si>
  <si>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</si>
  <si>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</si>
  <si>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</si>
  <si>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</si>
  <si>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</si>
  <si>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</si>
  <si>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</si>
  <si>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</si>
  <si>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</si>
  <si>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</si>
  <si>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</si>
  <si>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</si>
  <si>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</si>
  <si>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</si>
  <si>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</si>
  <si>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</si>
  <si>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</si>
  <si>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</si>
  <si>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</si>
  <si>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</si>
  <si>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</si>
  <si>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</si>
  <si>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</si>
  <si>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</si>
  <si>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</si>
  <si>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</si>
  <si>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</si>
  <si>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</si>
  <si>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</si>
  <si>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</si>
  <si>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</si>
  <si>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</si>
  <si>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</si>
  <si>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</si>
  <si>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</si>
  <si>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</si>
  <si>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</si>
  <si>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</si>
  <si>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</si>
  <si>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</si>
  <si>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</si>
  <si>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</si>
  <si>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</si>
  <si>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</si>
  <si>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</si>
  <si>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</si>
  <si>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</si>
  <si>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</si>
  <si>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</si>
  <si>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</si>
  <si>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</si>
  <si>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</si>
  <si>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</si>
  <si>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</si>
  <si>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</si>
  <si>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</si>
  <si>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</si>
  <si>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</si>
  <si>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</si>
  <si>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</si>
  <si>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</si>
  <si>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</si>
  <si>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</si>
  <si>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</si>
  <si>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</si>
  <si>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</si>
  <si>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</si>
  <si>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</si>
  <si>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</si>
  <si>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</si>
  <si>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</si>
  <si>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</si>
  <si>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</si>
  <si>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</si>
  <si>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</si>
  <si>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</si>
  <si>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</si>
  <si>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</si>
  <si>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</si>
  <si>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</si>
  <si>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</si>
  <si>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</si>
  <si>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</si>
  <si>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</si>
  <si>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</si>
  <si>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</si>
  <si>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</si>
  <si>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</si>
  <si>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</si>
  <si>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</si>
  <si>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</si>
  <si>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</si>
  <si>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</si>
  <si>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</si>
  <si>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</si>
  <si>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</si>
  <si>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</si>
  <si>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</si>
  <si>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</si>
  <si>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</si>
  <si>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</si>
  <si>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</si>
  <si>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</si>
  <si>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</si>
  <si>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</si>
  <si>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</si>
  <si>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</si>
  <si>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</si>
  <si>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</si>
  <si>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</si>
  <si>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</si>
  <si>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</si>
  <si>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</si>
  <si>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</si>
  <si>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</si>
  <si>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</si>
  <si>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</si>
  <si>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</si>
  <si>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</si>
  <si>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</si>
  <si>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</si>
  <si>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</si>
  <si>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</si>
  <si>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</si>
  <si>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</si>
  <si>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</si>
  <si>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</si>
  <si>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</si>
  <si>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</si>
  <si>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</si>
  <si>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</si>
  <si>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</si>
  <si>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</si>
  <si>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</si>
  <si>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</si>
  <si>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</si>
  <si>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</si>
  <si>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</si>
  <si>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</si>
  <si>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</si>
  <si>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</si>
  <si>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</si>
  <si>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</si>
  <si>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</si>
  <si>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</si>
  <si>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</si>
  <si>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</si>
  <si>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</si>
  <si>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</si>
  <si>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</si>
  <si>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</si>
  <si>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</si>
  <si>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</si>
  <si>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</si>
  <si>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</si>
  <si>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</si>
  <si>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</si>
  <si>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</si>
  <si>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</si>
  <si>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</si>
  <si>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</si>
  <si>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</si>
  <si>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</si>
  <si>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</si>
  <si>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</si>
  <si>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</si>
  <si>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</si>
  <si>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</si>
  <si>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</si>
  <si>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</si>
  <si>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</si>
  <si>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</si>
  <si>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</si>
  <si>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</si>
  <si>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</si>
  <si>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</si>
  <si>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</si>
  <si>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</si>
  <si>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</si>
  <si>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</si>
  <si>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</si>
  <si>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</si>
  <si>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</si>
  <si>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</si>
  <si>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</si>
  <si>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</si>
  <si>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</si>
  <si>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</si>
  <si>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</si>
  <si>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</si>
  <si>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</si>
  <si>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</si>
  <si>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</si>
  <si>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</si>
  <si>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</si>
  <si>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</si>
  <si>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</si>
  <si>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</si>
  <si>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</si>
  <si>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</si>
  <si>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</si>
  <si>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</si>
  <si>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</si>
  <si>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</si>
  <si>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</si>
  <si>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</si>
  <si>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</si>
  <si>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</si>
  <si>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</si>
  <si>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</si>
  <si>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</si>
  <si>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</si>
  <si>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</si>
  <si>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</si>
  <si>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</si>
  <si>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</si>
  <si>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</si>
  <si>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</si>
  <si>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</si>
  <si>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</si>
  <si>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</si>
  <si>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</si>
  <si>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</si>
  <si>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</si>
  <si>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</si>
  <si>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</si>
  <si>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</si>
  <si>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</si>
  <si>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</si>
  <si>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</si>
  <si>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</si>
  <si>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</si>
  <si>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</si>
  <si>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</si>
  <si>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</si>
  <si>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</si>
  <si>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</si>
  <si>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</si>
  <si>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</si>
  <si>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</si>
  <si>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</si>
  <si>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</si>
  <si>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</si>
  <si>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</si>
  <si>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</si>
  <si>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</si>
  <si>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</si>
  <si>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</si>
  <si>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</si>
  <si>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</si>
  <si>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</si>
  <si>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</si>
  <si>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</si>
  <si>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</si>
  <si>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</si>
  <si>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</si>
  <si>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</si>
  <si>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</si>
  <si>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</si>
  <si>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</si>
  <si>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</si>
  <si>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</si>
  <si>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</si>
  <si>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</si>
  <si>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</si>
  <si>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</si>
  <si>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</si>
  <si>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</si>
  <si>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</si>
  <si>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</si>
  <si>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</si>
  <si>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</si>
  <si>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</si>
  <si>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</si>
  <si>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</si>
  <si>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</si>
  <si>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</si>
  <si>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</si>
  <si>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</si>
  <si>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</si>
  <si>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</si>
  <si>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</si>
  <si>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</si>
  <si>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</si>
  <si>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</si>
  <si>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</si>
  <si>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</si>
  <si>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</si>
  <si>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</si>
  <si>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</si>
  <si>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</si>
  <si>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</si>
  <si>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</si>
  <si>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</si>
  <si>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</si>
  <si>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</si>
  <si>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</si>
  <si>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</si>
  <si>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</si>
  <si>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</si>
  <si>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</si>
  <si>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</si>
  <si>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</si>
  <si>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</si>
  <si>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</si>
  <si>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</si>
  <si>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</si>
  <si>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</si>
  <si>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</si>
  <si>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</si>
  <si>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</si>
  <si>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</si>
  <si>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</si>
  <si>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</si>
  <si>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</si>
  <si>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</si>
  <si>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</si>
  <si>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</si>
  <si>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</si>
  <si>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</si>
  <si>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</si>
  <si>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</si>
  <si>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</si>
  <si>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</si>
  <si>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</si>
  <si>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</si>
  <si>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</si>
  <si>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</si>
  <si>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</si>
  <si>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</si>
  <si>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</si>
  <si>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</si>
  <si>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</si>
  <si>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</si>
  <si>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</si>
  <si>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</si>
  <si>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</si>
  <si>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</si>
  <si>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</si>
  <si>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</si>
  <si>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</si>
  <si>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</si>
  <si>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</si>
  <si>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</si>
  <si>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</si>
  <si>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</si>
  <si>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</si>
  <si>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</si>
  <si>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</si>
  <si>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</si>
  <si>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</si>
  <si>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</si>
  <si>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</si>
  <si>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</si>
  <si>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</si>
  <si>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</si>
  <si>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</si>
  <si>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</si>
  <si>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</si>
  <si>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</si>
  <si>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</si>
  <si>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</si>
  <si>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</si>
  <si>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</si>
  <si>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</si>
  <si>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</si>
  <si>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</si>
  <si>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</si>
  <si>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</si>
  <si>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</si>
  <si>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</si>
  <si>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</si>
  <si>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</si>
  <si>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</si>
  <si>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</si>
  <si>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</si>
  <si>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</si>
  <si>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</si>
  <si>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</si>
  <si>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</si>
  <si>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</si>
  <si>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</si>
  <si>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</si>
  <si>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</si>
  <si>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</si>
  <si>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</si>
  <si>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</si>
  <si>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</si>
  <si>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</si>
  <si>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</si>
  <si>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</si>
  <si>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</si>
  <si>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</si>
  <si>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</si>
  <si>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</si>
  <si>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</si>
  <si>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</si>
  <si>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</si>
  <si>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</si>
  <si>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</si>
  <si>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</si>
  <si>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</si>
  <si>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</si>
  <si>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</si>
  <si>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</si>
  <si>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</si>
  <si>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</si>
  <si>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</si>
  <si>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</si>
  <si>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</si>
  <si>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</si>
  <si>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</si>
  <si>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</si>
  <si>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</si>
  <si>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</si>
  <si>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</si>
  <si>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</si>
  <si>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</si>
  <si>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</si>
  <si>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</si>
  <si>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</si>
  <si>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</si>
  <si>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</si>
  <si>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</si>
  <si>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</si>
  <si>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</si>
  <si>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</si>
  <si>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</si>
  <si>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</si>
  <si>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</si>
  <si>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</si>
  <si>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</si>
  <si>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</si>
  <si>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</si>
  <si>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</si>
  <si>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</si>
  <si>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</si>
  <si>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</si>
  <si>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</si>
  <si>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</si>
  <si>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</si>
  <si>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</si>
  <si>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</si>
  <si>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</si>
  <si>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</si>
  <si>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</si>
  <si>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</si>
  <si>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</si>
  <si>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</si>
  <si>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</si>
  <si>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</si>
  <si>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</si>
  <si>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</si>
  <si>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</si>
  <si>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</si>
  <si>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</si>
  <si>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</si>
  <si>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</si>
  <si>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</si>
  <si>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</si>
  <si>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</si>
  <si>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</si>
  <si>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</si>
  <si>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</si>
  <si>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</si>
  <si>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</si>
  <si>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</si>
  <si>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</si>
  <si>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</si>
  <si>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</si>
  <si>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</si>
  <si>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</si>
  <si>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</si>
  <si>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</si>
  <si>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</si>
  <si>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</si>
  <si>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</si>
  <si>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</si>
  <si>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</si>
  <si>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</si>
  <si>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</si>
  <si>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</si>
  <si>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</si>
  <si>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</si>
  <si>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</si>
  <si>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</si>
  <si>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</si>
  <si>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</si>
  <si>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</si>
  <si>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</si>
  <si>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</si>
  <si>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</si>
  <si>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</si>
  <si>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</si>
  <si>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</si>
  <si>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</si>
  <si>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</si>
  <si>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</si>
  <si>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</si>
  <si>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</si>
  <si>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</si>
  <si>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</si>
  <si>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</si>
  <si>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</si>
  <si>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</si>
  <si>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</si>
  <si>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</si>
  <si>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</si>
  <si>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</si>
  <si>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</si>
  <si>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</si>
  <si>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</si>
  <si>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</si>
  <si>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</si>
  <si>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</si>
  <si>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</si>
  <si>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</si>
  <si>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</si>
  <si>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</si>
  <si>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</si>
  <si>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</si>
  <si>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</si>
  <si>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</si>
  <si>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</si>
  <si>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</si>
  <si>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</si>
  <si>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</si>
  <si>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</si>
  <si>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</si>
  <si>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</si>
  <si>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</si>
  <si>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</si>
  <si>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</si>
  <si>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</si>
  <si>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</si>
  <si>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</si>
  <si>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</si>
  <si>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</si>
  <si>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</si>
  <si>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</si>
  <si>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</si>
  <si>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</si>
  <si>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</si>
  <si>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</si>
  <si>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</si>
  <si>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</si>
  <si>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</si>
  <si>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</si>
  <si>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</si>
  <si>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</si>
  <si>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</si>
  <si>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</si>
  <si>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</si>
  <si>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</si>
  <si>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</si>
  <si>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</si>
  <si>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</si>
  <si>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</si>
  <si>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</si>
  <si>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</si>
  <si>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</si>
  <si>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</si>
  <si>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</si>
  <si>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</si>
  <si>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</si>
  <si>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</si>
  <si>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</si>
  <si>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</si>
  <si>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</si>
  <si>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</si>
  <si>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</si>
  <si>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</si>
  <si>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</si>
  <si>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</si>
  <si>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</si>
  <si>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</si>
  <si>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</si>
  <si>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</si>
  <si>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</si>
  <si>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</si>
  <si>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</si>
  <si>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</si>
  <si>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</si>
  <si>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</si>
  <si>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</si>
  <si>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</si>
  <si>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</si>
  <si>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</si>
  <si>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</si>
  <si>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</si>
  <si>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</si>
  <si>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</si>
  <si>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</si>
  <si>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</si>
  <si>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</si>
  <si>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</si>
  <si>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</si>
  <si>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</si>
  <si>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</si>
  <si>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</si>
  <si>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</si>
  <si>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</si>
  <si>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</si>
  <si>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</si>
  <si>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</si>
  <si>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</si>
  <si>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</si>
  <si>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</si>
  <si>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</si>
  <si>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</si>
  <si>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</si>
  <si>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</si>
  <si>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</si>
  <si>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</si>
  <si>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</si>
  <si>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</si>
  <si>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</si>
  <si>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</si>
  <si>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</si>
  <si>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</si>
  <si>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</si>
  <si>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</si>
  <si>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</si>
  <si>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</si>
  <si>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</si>
  <si>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</si>
  <si>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</si>
  <si>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</si>
  <si>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</si>
  <si>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</si>
  <si>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</si>
  <si>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</si>
  <si>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</si>
  <si>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</si>
  <si>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</si>
  <si>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</si>
  <si>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</si>
  <si>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</si>
  <si>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</si>
  <si>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</si>
  <si>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</si>
  <si>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</si>
  <si>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</si>
  <si>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</si>
  <si>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</si>
  <si>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</si>
  <si>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</si>
  <si>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</si>
  <si>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</si>
  <si>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</si>
  <si>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</si>
  <si>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</si>
  <si>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</si>
  <si>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</si>
  <si>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</si>
  <si>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</si>
  <si>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</si>
  <si>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</si>
  <si>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</si>
  <si>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</si>
  <si>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</si>
  <si>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</si>
  <si>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</si>
  <si>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</si>
  <si>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</si>
  <si>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</si>
  <si>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</si>
  <si>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</si>
  <si>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</si>
  <si>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</si>
  <si>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</si>
  <si>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</si>
  <si>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</si>
  <si>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</si>
  <si>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</si>
  <si>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</si>
  <si>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</si>
  <si>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</si>
  <si>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</si>
  <si>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</si>
  <si>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</si>
  <si>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</si>
  <si>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</si>
  <si>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</si>
  <si>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</si>
  <si>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</si>
  <si>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</si>
  <si>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</si>
  <si>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</si>
  <si>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</si>
  <si>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</si>
  <si>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</si>
  <si>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</si>
  <si>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</si>
  <si>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</si>
  <si>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</si>
  <si>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</si>
  <si>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</si>
  <si>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</si>
  <si>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</si>
  <si>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</si>
  <si>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</si>
  <si>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</si>
  <si>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</si>
  <si>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</si>
  <si>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</si>
  <si>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</si>
  <si>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</si>
  <si>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</si>
  <si>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</si>
  <si>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</si>
  <si>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</si>
  <si>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</si>
  <si>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</si>
  <si>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</si>
  <si>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</si>
  <si>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</si>
  <si>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</si>
  <si>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</si>
  <si>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</si>
  <si>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</si>
  <si>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</si>
  <si>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</si>
  <si>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</si>
  <si>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</si>
  <si>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</si>
  <si>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</si>
  <si>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</si>
  <si>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</si>
  <si>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</si>
  <si>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</si>
  <si>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</si>
  <si>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</si>
  <si>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</si>
  <si>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</si>
  <si>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</si>
  <si>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</si>
  <si>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</si>
  <si>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</si>
  <si>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</si>
  <si>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</si>
  <si>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</si>
  <si>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</si>
  <si>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</si>
  <si>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</si>
  <si>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</si>
  <si>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</si>
  <si>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</si>
  <si>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</si>
  <si>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</si>
  <si>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</si>
  <si>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</si>
  <si>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</si>
  <si>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</si>
  <si>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</si>
  <si>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</si>
  <si>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</si>
  <si>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</si>
  <si>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</si>
  <si>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</si>
  <si>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</si>
  <si>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</si>
  <si>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</si>
  <si>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</si>
  <si>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</si>
  <si>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</si>
  <si>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</si>
  <si>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</si>
  <si>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</si>
  <si>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</si>
  <si>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</si>
  <si>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</si>
  <si>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</si>
  <si>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</si>
  <si>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</si>
  <si>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</si>
  <si>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</si>
  <si>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</si>
  <si>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</si>
  <si>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</si>
  <si>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</si>
  <si>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</si>
  <si>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</si>
  <si>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</si>
  <si>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</si>
  <si>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</si>
  <si>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</si>
  <si>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</si>
  <si>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</si>
  <si>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</si>
  <si>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</si>
  <si>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</si>
  <si>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</si>
  <si>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</si>
  <si>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</si>
  <si>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</si>
  <si>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</si>
  <si>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</si>
  <si>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</si>
  <si>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</si>
  <si>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</si>
  <si>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</si>
  <si>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</si>
  <si>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</si>
  <si>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</si>
  <si>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</si>
  <si>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</si>
  <si>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</si>
  <si>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</si>
  <si>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</si>
  <si>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</si>
  <si>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</si>
  <si>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</si>
  <si>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</si>
  <si>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</si>
  <si>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</si>
  <si>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</si>
  <si>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</si>
  <si>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</si>
  <si>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</si>
  <si>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</si>
  <si>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</si>
  <si>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</si>
  <si>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</si>
  <si>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</si>
  <si>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</si>
  <si>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</si>
  <si>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</si>
  <si>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</si>
  <si>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</si>
  <si>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</si>
  <si>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</si>
  <si>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</si>
  <si>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</si>
  <si>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</si>
  <si>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</si>
  <si>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</si>
  <si>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</si>
  <si>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</si>
  <si>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</si>
  <si>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</si>
  <si>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</si>
  <si>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</si>
  <si>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</si>
  <si>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</si>
  <si>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</si>
  <si>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</si>
  <si>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</si>
  <si>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</si>
  <si>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</si>
  <si>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</si>
  <si>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</si>
  <si>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</si>
  <si>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</si>
  <si>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</si>
  <si>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</si>
  <si>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</si>
  <si>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</si>
  <si>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</si>
  <si>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</si>
  <si>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</si>
  <si>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</si>
  <si>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</si>
  <si>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</si>
  <si>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</si>
  <si>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</si>
  <si>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</si>
  <si>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</si>
  <si>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</si>
  <si>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</si>
  <si>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</si>
  <si>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</si>
  <si>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</si>
  <si>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</si>
  <si>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</si>
  <si>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</si>
  <si>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</si>
  <si>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</si>
  <si>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</si>
  <si>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</si>
  <si>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</si>
  <si>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</si>
  <si>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</si>
  <si>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</si>
  <si>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</si>
  <si>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</si>
  <si>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</si>
  <si>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</si>
  <si>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</si>
  <si>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</si>
  <si>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</si>
  <si>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</si>
  <si>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</si>
  <si>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</si>
  <si>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</si>
  <si>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</si>
  <si>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</si>
  <si>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</si>
  <si>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</si>
  <si>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</si>
  <si>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</si>
  <si>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</si>
  <si>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</si>
  <si>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</si>
  <si>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</si>
  <si>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</si>
  <si>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</si>
  <si>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</si>
  <si>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</si>
  <si>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</si>
  <si>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</si>
  <si>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</si>
  <si>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</si>
  <si>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</si>
  <si>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</si>
  <si>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</si>
  <si>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</si>
  <si>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</si>
  <si>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</si>
  <si>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</si>
  <si>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</si>
  <si>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</si>
  <si>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</si>
  <si>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</si>
  <si>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</si>
  <si>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</si>
  <si>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</si>
  <si>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</si>
  <si>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</si>
  <si>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</si>
  <si>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</si>
  <si>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</si>
  <si>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</si>
  <si>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</si>
  <si>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</si>
  <si>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</si>
  <si>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</si>
  <si>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</si>
  <si>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</si>
  <si>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</si>
  <si>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</si>
  <si>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</si>
  <si>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</si>
  <si>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</si>
  <si>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</si>
  <si>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</si>
  <si>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</si>
  <si>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</si>
  <si>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</si>
  <si>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</si>
  <si>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</si>
  <si>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</si>
  <si>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</si>
  <si>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</si>
  <si>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</si>
  <si>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</si>
  <si>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</si>
  <si>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</si>
  <si>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</si>
  <si>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</si>
  <si>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</si>
  <si>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</si>
  <si>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</si>
  <si>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</si>
  <si>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</si>
  <si>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</si>
  <si>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</si>
  <si>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</si>
  <si>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</si>
  <si>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</si>
  <si>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</si>
  <si>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</si>
  <si>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</si>
  <si>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</si>
  <si>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</si>
  <si>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</si>
  <si>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</si>
  <si>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</si>
  <si>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</si>
  <si>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</si>
  <si>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</si>
  <si>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</si>
  <si>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</si>
  <si>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</si>
  <si>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</si>
  <si>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</si>
  <si>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</si>
  <si>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</si>
  <si>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</si>
  <si>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</si>
  <si>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</si>
  <si>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</si>
  <si>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</si>
  <si>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</si>
  <si>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</si>
  <si>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</si>
  <si>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</si>
  <si>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</si>
  <si>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</si>
  <si>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</si>
  <si>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</si>
  <si>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</si>
  <si>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</si>
  <si>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</si>
  <si>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</si>
  <si>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</si>
  <si>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</si>
  <si>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</si>
  <si>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</si>
  <si>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</si>
  <si>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</si>
  <si>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</si>
  <si>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</si>
  <si>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</si>
  <si>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</si>
  <si>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</si>
  <si>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</si>
  <si>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</si>
  <si>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</si>
  <si>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</si>
  <si>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</si>
  <si>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</si>
  <si>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</si>
  <si>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</si>
  <si>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</si>
  <si>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</si>
  <si>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</si>
  <si>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</si>
  <si>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</si>
  <si>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</si>
  <si>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</si>
  <si>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</si>
  <si>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</si>
  <si>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</si>
  <si>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</si>
  <si>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</si>
  <si>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</si>
  <si>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</si>
  <si>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</si>
  <si>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</si>
  <si>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</si>
  <si>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</si>
  <si>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</si>
  <si>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</si>
  <si>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</si>
  <si>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</si>
  <si>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</si>
  <si>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</si>
  <si>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</si>
  <si>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</si>
  <si>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</si>
  <si>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</si>
  <si>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</si>
  <si>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</si>
  <si>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</si>
  <si>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</si>
  <si>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</si>
  <si>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</si>
  <si>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</si>
  <si>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</si>
  <si>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</si>
  <si>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</si>
  <si>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</si>
  <si>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</si>
  <si>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</si>
  <si>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</si>
  <si>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</si>
  <si>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</si>
  <si>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</si>
  <si>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</si>
  <si>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</si>
  <si>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</si>
  <si>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</si>
  <si>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</si>
  <si>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</si>
  <si>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</si>
  <si>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</si>
  <si>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</si>
  <si>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</si>
  <si>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</si>
  <si>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</si>
  <si>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</si>
  <si>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</si>
  <si>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</si>
  <si>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</si>
  <si>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</si>
  <si>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</si>
  <si>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</si>
  <si>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</si>
  <si>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</si>
  <si>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</si>
  <si>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</si>
  <si>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</si>
  <si>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</si>
  <si>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</si>
  <si>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</si>
  <si>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</si>
  <si>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</si>
  <si>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</si>
  <si>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</si>
  <si>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</si>
  <si>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</si>
  <si>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</si>
  <si>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</si>
  <si>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</si>
  <si>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</si>
  <si>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</si>
  <si>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</si>
  <si>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</si>
  <si>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</si>
  <si>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</si>
  <si>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</si>
  <si>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</si>
  <si>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</si>
  <si>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</si>
  <si>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</si>
  <si>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</si>
  <si>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</si>
  <si>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</si>
  <si>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</si>
  <si>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</si>
  <si>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</si>
  <si>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</si>
  <si>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</si>
  <si>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</si>
  <si>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</si>
  <si>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</si>
  <si>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</si>
  <si>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</si>
  <si>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</si>
  <si>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</si>
  <si>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</si>
  <si>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</si>
  <si>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</si>
  <si>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</si>
  <si>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</si>
  <si>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</si>
  <si>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</si>
  <si>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</si>
  <si>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</si>
  <si>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</si>
  <si>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</si>
  <si>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</si>
  <si>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</si>
  <si>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</si>
  <si>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</si>
  <si>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</si>
  <si>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</si>
  <si>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</si>
  <si>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</si>
  <si>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</si>
  <si>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</si>
  <si>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</si>
  <si>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</si>
  <si>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</si>
  <si>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</si>
  <si>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</si>
  <si>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</si>
  <si>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</si>
  <si>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</si>
  <si>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</si>
  <si>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</si>
  <si>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</si>
  <si>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</si>
  <si>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</si>
  <si>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</si>
  <si>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</si>
  <si>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</si>
  <si>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</si>
  <si>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</si>
  <si>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</si>
  <si>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</si>
  <si>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</si>
  <si>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</si>
  <si>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</si>
  <si>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</si>
  <si>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</si>
  <si>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</si>
  <si>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</si>
  <si>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</si>
  <si>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</si>
  <si>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</si>
  <si>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</si>
  <si>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</si>
  <si>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</si>
  <si>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</si>
  <si>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</si>
  <si>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</si>
  <si>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</si>
  <si>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</si>
  <si>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</si>
  <si>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</si>
  <si>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</si>
  <si>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</si>
  <si>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</si>
  <si>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</si>
  <si>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</si>
  <si>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</si>
  <si>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</si>
  <si>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</si>
  <si>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</si>
  <si>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</si>
  <si>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</si>
  <si>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</si>
  <si>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</si>
  <si>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</si>
  <si>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</si>
  <si>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</si>
  <si>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</si>
  <si>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</si>
  <si>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</si>
  <si>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</si>
  <si>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</si>
  <si>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</si>
  <si>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</si>
  <si>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</si>
  <si>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</si>
  <si>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</si>
  <si>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</si>
  <si>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</si>
  <si>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</si>
  <si>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</si>
  <si>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</si>
  <si>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</si>
  <si>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</si>
  <si>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</si>
  <si>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</si>
  <si>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</si>
  <si>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</si>
  <si>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</si>
  <si>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</si>
  <si>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</si>
  <si>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</si>
  <si>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</si>
  <si>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</si>
  <si>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</si>
  <si>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</si>
  <si>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</si>
  <si>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</si>
  <si>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</si>
  <si>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</si>
  <si>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</si>
  <si>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</si>
  <si>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</si>
  <si>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</si>
  <si>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</si>
  <si>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</si>
  <si>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</si>
  <si>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</si>
  <si>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</si>
  <si>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</si>
  <si>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</si>
  <si>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</si>
  <si>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</si>
  <si>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</si>
  <si>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</si>
  <si>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</si>
  <si>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</si>
  <si>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</si>
  <si>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</si>
  <si>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</si>
  <si>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</si>
  <si>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</si>
  <si>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</si>
  <si>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</si>
  <si>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</si>
  <si>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</si>
  <si>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</si>
  <si>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</si>
  <si>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</si>
  <si>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</si>
  <si>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</si>
  <si>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</si>
  <si>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</si>
  <si>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</si>
  <si>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</si>
  <si>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</si>
  <si>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</si>
  <si>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</si>
  <si>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</si>
  <si>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</si>
  <si>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</si>
  <si>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</si>
  <si>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</si>
  <si>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</si>
  <si>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</si>
  <si>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</si>
  <si>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</si>
  <si>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</si>
  <si>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</si>
  <si>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</si>
  <si>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</si>
  <si>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</si>
  <si>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</si>
  <si>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</si>
  <si>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</si>
  <si>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</si>
  <si>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</si>
  <si>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</si>
  <si>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</si>
  <si>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</si>
  <si>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</si>
  <si>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</si>
  <si>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</si>
  <si>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</si>
  <si>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</si>
  <si>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</si>
  <si>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</si>
  <si>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</si>
  <si>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</si>
  <si>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</si>
  <si>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</si>
  <si>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</si>
  <si>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</si>
  <si>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</si>
  <si>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</si>
  <si>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</si>
  <si>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</si>
  <si>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</si>
  <si>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</si>
  <si>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</si>
  <si>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</si>
  <si>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</si>
  <si>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</si>
  <si>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</si>
  <si>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</si>
  <si>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</si>
  <si>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</si>
  <si>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</si>
  <si>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</si>
  <si>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</si>
  <si>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</si>
  <si>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</si>
  <si>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</si>
  <si>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</si>
  <si>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</si>
  <si>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</si>
  <si>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</si>
  <si>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</si>
  <si>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</si>
  <si>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</si>
  <si>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</si>
  <si>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</si>
  <si>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</si>
  <si>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</si>
  <si>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</si>
  <si>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</si>
  <si>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</si>
  <si>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</si>
  <si>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</si>
  <si>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</si>
  <si>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</si>
  <si>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</si>
  <si>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</si>
  <si>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</si>
  <si>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</si>
  <si>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</si>
  <si>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</si>
  <si>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</si>
  <si>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</si>
  <si>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</si>
  <si>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</si>
  <si>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</si>
  <si>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</si>
  <si>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</si>
  <si>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</si>
  <si>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</si>
  <si>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</si>
  <si>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</si>
  <si>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</si>
  <si>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</si>
  <si>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</si>
  <si>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</si>
  <si>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</si>
  <si>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</si>
  <si>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</si>
  <si>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</si>
  <si>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</si>
  <si>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</si>
  <si>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</si>
  <si>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</si>
  <si>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</si>
  <si>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</si>
  <si>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</si>
  <si>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</si>
  <si>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</si>
  <si>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</si>
  <si>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</si>
  <si>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</si>
  <si>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</si>
  <si>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</si>
  <si>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</si>
  <si>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</si>
  <si>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</si>
  <si>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</si>
  <si>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</si>
  <si>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</si>
  <si>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</si>
  <si>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</si>
  <si>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</si>
  <si>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</si>
  <si>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</si>
  <si>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</si>
  <si>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</si>
  <si>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</si>
  <si>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</si>
  <si>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</si>
  <si>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</si>
  <si>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</si>
  <si>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</si>
  <si>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</si>
  <si>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</si>
  <si>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</si>
  <si>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</si>
  <si>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</si>
  <si>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</si>
  <si>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</si>
  <si>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</si>
  <si>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</si>
  <si>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</si>
  <si>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</si>
  <si>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</si>
  <si>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</si>
  <si>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</si>
  <si>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</si>
  <si>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</si>
  <si>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</si>
  <si>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</si>
  <si>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</si>
  <si>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</si>
  <si>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</si>
  <si>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</si>
  <si>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</si>
  <si>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</si>
  <si>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</si>
  <si>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</si>
  <si>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</si>
  <si>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</si>
  <si>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</si>
  <si>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</si>
  <si>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</si>
  <si>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</si>
  <si>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</si>
  <si>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</si>
  <si>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</si>
  <si>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</si>
  <si>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</si>
  <si>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</si>
  <si>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</si>
  <si>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</si>
  <si>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</si>
  <si>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</si>
  <si>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</si>
  <si>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</si>
  <si>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</si>
  <si>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</si>
  <si>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</si>
  <si>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</si>
  <si>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</si>
  <si>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</si>
  <si>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</si>
  <si>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</si>
  <si>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</si>
  <si>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</si>
  <si>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</si>
  <si>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</si>
  <si>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</si>
  <si>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</si>
  <si>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</si>
  <si>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</si>
  <si>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</si>
  <si>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</si>
  <si>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</si>
  <si>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</si>
  <si>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</si>
  <si>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</si>
  <si>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</si>
  <si>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</si>
  <si>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</si>
  <si>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</si>
  <si>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</si>
  <si>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</si>
  <si>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</si>
  <si>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</si>
  <si>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</si>
  <si>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</si>
  <si>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</si>
  <si>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</si>
  <si>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</si>
  <si>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</si>
  <si>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</si>
  <si>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</si>
  <si>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</si>
  <si>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</si>
  <si>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</si>
  <si>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</si>
  <si>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</si>
  <si>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</si>
  <si>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</si>
  <si>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</si>
  <si>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</si>
  <si>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</si>
  <si>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</si>
  <si>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</si>
  <si>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</si>
  <si>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</si>
  <si>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</si>
  <si>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</si>
  <si>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</si>
  <si>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</si>
  <si>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</si>
  <si>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</si>
  <si>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</si>
  <si>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</si>
  <si>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</si>
  <si>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</si>
  <si>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</si>
  <si>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</si>
  <si>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</si>
  <si>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</si>
  <si>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</si>
  <si>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</si>
  <si>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</si>
  <si>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</si>
  <si>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</si>
  <si>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</si>
  <si>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</si>
  <si>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</si>
  <si>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</si>
  <si>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</si>
  <si>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</si>
  <si>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</si>
  <si>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</si>
  <si>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</si>
  <si>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</si>
  <si>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</si>
  <si>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</si>
  <si>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</si>
  <si>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</si>
  <si>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</si>
  <si>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</si>
  <si>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</si>
  <si>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</si>
  <si>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</si>
  <si>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</si>
  <si>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</si>
  <si>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</si>
  <si>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</si>
  <si>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</si>
  <si>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</si>
  <si>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</si>
  <si>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</si>
  <si>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</si>
  <si>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</si>
  <si>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</si>
  <si>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</si>
  <si>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</si>
  <si>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</si>
  <si>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</si>
  <si>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</si>
  <si>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</si>
  <si>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</si>
  <si>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</si>
  <si>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</si>
  <si>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</si>
  <si>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</si>
  <si>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</si>
  <si>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</si>
  <si>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</si>
  <si>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</si>
  <si>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</si>
  <si>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</si>
  <si>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</si>
  <si>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</si>
  <si>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</si>
  <si>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</si>
  <si>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</si>
  <si>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</si>
  <si>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</si>
  <si>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</si>
  <si>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</si>
  <si>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</si>
  <si>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</si>
  <si>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</si>
  <si>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</si>
  <si>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</si>
  <si>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</si>
  <si>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</si>
  <si>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</si>
  <si>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</si>
  <si>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</si>
  <si>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</si>
  <si>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</si>
  <si>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</si>
  <si>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</si>
  <si>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</si>
  <si>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</si>
  <si>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</si>
  <si>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</si>
  <si>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</si>
  <si>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</si>
  <si>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</si>
  <si>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</si>
  <si>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</si>
  <si>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</si>
  <si>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</si>
  <si>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</si>
  <si>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</si>
  <si>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</si>
  <si>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</si>
  <si>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</si>
  <si>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</si>
  <si>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</si>
  <si>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</si>
  <si>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</si>
  <si>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</si>
  <si>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</si>
  <si>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</si>
  <si>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</si>
  <si>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</si>
  <si>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</si>
  <si>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</si>
  <si>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</si>
  <si>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</si>
  <si>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</si>
  <si>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</si>
  <si>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</si>
  <si>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</si>
  <si>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</si>
  <si>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</si>
  <si>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</si>
  <si>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</si>
  <si>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</si>
  <si>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</si>
  <si>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</si>
  <si>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</si>
  <si>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</si>
  <si>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</si>
  <si>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</si>
  <si>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</si>
  <si>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</si>
  <si>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</si>
  <si>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</si>
  <si>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</si>
  <si>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</si>
  <si>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</si>
  <si>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</si>
  <si>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</si>
  <si>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</si>
  <si>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</si>
  <si>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</si>
  <si>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</si>
  <si>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</si>
  <si>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</si>
  <si>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</si>
  <si>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</si>
  <si>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</si>
  <si>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</si>
  <si>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</si>
  <si>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</si>
  <si>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</si>
  <si>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</si>
  <si>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</si>
  <si>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</si>
  <si>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</si>
  <si>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</si>
  <si>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</si>
  <si>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</si>
  <si>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</si>
  <si>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</si>
  <si>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</si>
  <si>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</si>
  <si>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</si>
  <si>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</si>
  <si>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</si>
  <si>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</si>
  <si>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</si>
  <si>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</si>
  <si>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</si>
  <si>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</si>
  <si>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</si>
  <si>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</si>
  <si>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</si>
  <si>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</si>
  <si>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</si>
  <si>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</si>
  <si>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</si>
  <si>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</si>
  <si>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</si>
  <si>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</si>
  <si>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</si>
  <si>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</si>
  <si>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</si>
  <si>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</si>
  <si>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</si>
  <si>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</si>
  <si>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</si>
  <si>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</si>
  <si>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</si>
  <si>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</si>
  <si>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</si>
  <si>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</si>
  <si>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</si>
  <si>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</si>
  <si>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</si>
  <si>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</si>
  <si>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</si>
  <si>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</si>
  <si>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</si>
  <si>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</si>
  <si>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</si>
  <si>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</si>
  <si>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</si>
  <si>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</si>
  <si>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</si>
  <si>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</si>
  <si>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</si>
  <si>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</si>
  <si>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</si>
  <si>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</si>
  <si>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</si>
  <si>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</si>
  <si>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</si>
  <si>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</si>
  <si>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</si>
  <si>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</si>
  <si>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</si>
  <si>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</si>
  <si>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</si>
  <si>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</si>
  <si>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</si>
  <si>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</si>
  <si>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</si>
  <si>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</si>
  <si>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</si>
  <si>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</si>
  <si>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</si>
  <si>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</si>
  <si>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</si>
  <si>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</si>
  <si>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</si>
  <si>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</si>
  <si>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</si>
  <si>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</si>
  <si>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</si>
  <si>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</si>
  <si>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</si>
  <si>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</si>
  <si>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</si>
  <si>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</si>
  <si>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</si>
  <si>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</si>
  <si>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</si>
  <si>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</si>
  <si>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</si>
  <si>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</si>
  <si>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</si>
  <si>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</si>
  <si>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</si>
  <si>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</si>
  <si>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</si>
  <si>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</si>
  <si>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</si>
  <si>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</si>
  <si>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</si>
  <si>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</si>
  <si>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</si>
  <si>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</si>
  <si>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</si>
  <si>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</si>
  <si>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</si>
  <si>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</si>
  <si>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</si>
  <si>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</si>
  <si>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</si>
  <si>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</si>
  <si>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</si>
  <si>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</si>
  <si>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</si>
  <si>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</si>
  <si>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</si>
  <si>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</si>
  <si>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</si>
  <si>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</si>
  <si>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</si>
  <si>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</si>
  <si>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</si>
  <si>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</si>
  <si>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</si>
  <si>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</si>
  <si>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</si>
  <si>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</si>
  <si>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</si>
  <si>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</si>
  <si>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</si>
  <si>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</si>
  <si>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</si>
  <si>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</si>
  <si>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</si>
  <si>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</si>
  <si>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</si>
  <si>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</si>
  <si>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</si>
  <si>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</si>
  <si>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</si>
  <si>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</si>
  <si>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</si>
  <si>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</si>
  <si>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</si>
  <si>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</si>
  <si>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</si>
  <si>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</si>
  <si>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</si>
  <si>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</si>
  <si>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</si>
  <si>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</si>
  <si>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</si>
  <si>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</si>
  <si>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</si>
  <si>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</si>
  <si>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</si>
  <si>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</si>
  <si>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</si>
  <si>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</si>
  <si>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</si>
  <si>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</si>
  <si>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</si>
  <si>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</si>
  <si>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</si>
  <si>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</si>
  <si>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</si>
  <si>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</si>
  <si>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</si>
  <si>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</si>
  <si>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</si>
  <si>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</si>
  <si>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</si>
  <si>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</si>
  <si>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</si>
  <si>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</si>
  <si>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</si>
  <si>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</si>
  <si>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</si>
  <si>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</si>
  <si>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</si>
  <si>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</si>
  <si>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</si>
  <si>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</si>
  <si>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</si>
  <si>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</si>
  <si>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</si>
  <si>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</si>
  <si>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</si>
  <si>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</si>
  <si>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</si>
  <si>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</si>
  <si>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</si>
  <si>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</si>
  <si>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</si>
  <si>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</si>
  <si>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</si>
  <si>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</si>
  <si>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</si>
  <si>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</si>
  <si>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</si>
  <si>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</si>
  <si>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</si>
  <si>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</si>
  <si>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</si>
  <si>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</si>
  <si>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</si>
  <si>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</si>
  <si>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</si>
  <si>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</si>
  <si>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</si>
  <si>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</si>
  <si>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</si>
  <si>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</si>
  <si>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</si>
  <si>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</si>
  <si>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</si>
  <si>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</si>
  <si>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</si>
  <si>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</si>
  <si>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</si>
  <si>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</si>
  <si>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</si>
  <si>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</si>
  <si>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</si>
  <si>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</si>
  <si>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</si>
  <si>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</si>
  <si>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</si>
  <si>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</si>
  <si>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</si>
  <si>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</si>
  <si>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</si>
  <si>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</si>
  <si>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</si>
  <si>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</si>
  <si>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</si>
  <si>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</si>
  <si>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</si>
  <si>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</si>
  <si>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</si>
  <si>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</si>
  <si>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</si>
  <si>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</si>
  <si>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</si>
  <si>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</si>
  <si>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</si>
  <si>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</si>
  <si>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</si>
  <si>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</si>
  <si>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</si>
  <si>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</si>
  <si>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</si>
  <si>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</si>
  <si>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</si>
  <si>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</si>
  <si>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</si>
  <si>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</si>
  <si>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</si>
  <si>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</si>
  <si>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</si>
  <si>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</si>
  <si>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</si>
  <si>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</si>
  <si>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</si>
  <si>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</si>
  <si>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</si>
  <si>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</si>
  <si>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</si>
  <si>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</si>
  <si>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</si>
  <si>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</si>
  <si>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</si>
  <si>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</si>
  <si>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</si>
  <si>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</si>
  <si>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</si>
  <si>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</si>
  <si>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</si>
  <si>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</si>
  <si>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</si>
  <si>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</si>
  <si>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</si>
  <si>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</si>
  <si>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</si>
  <si>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</si>
  <si>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</si>
  <si>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</si>
  <si>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</si>
  <si>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</si>
  <si>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</si>
  <si>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</si>
  <si>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</si>
  <si>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</si>
  <si>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</si>
  <si>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</si>
  <si>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</si>
  <si>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</si>
  <si>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</si>
  <si>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</si>
  <si>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</si>
  <si>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</si>
  <si>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</si>
  <si>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</si>
  <si>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</si>
  <si>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</si>
  <si>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</si>
  <si>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</si>
  <si>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</si>
  <si>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</si>
  <si>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</si>
  <si>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</si>
  <si>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</si>
  <si>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</si>
  <si>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</si>
  <si>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</si>
  <si>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</si>
  <si>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</si>
  <si>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</si>
  <si>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</si>
  <si>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</si>
  <si>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</si>
  <si>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</si>
  <si>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</si>
  <si>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</si>
  <si>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</si>
  <si>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</si>
  <si>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</si>
  <si>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</si>
  <si>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</si>
  <si>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</si>
  <si>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</si>
  <si>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</si>
  <si>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</si>
  <si>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</si>
  <si>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</si>
  <si>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</si>
  <si>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</si>
  <si>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</si>
  <si>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</si>
  <si>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</si>
  <si>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</si>
  <si>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</si>
  <si>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</si>
  <si>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</si>
  <si>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</si>
  <si>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</si>
  <si>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</si>
  <si>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</si>
  <si>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</si>
  <si>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</si>
  <si>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</si>
  <si>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</si>
  <si>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</si>
  <si>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</si>
  <si>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</si>
  <si>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</si>
  <si>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</si>
  <si>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</si>
  <si>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</si>
  <si>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</si>
  <si>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</si>
  <si>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</si>
  <si>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</si>
  <si>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</si>
  <si>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</si>
  <si>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</si>
  <si>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</si>
  <si>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</si>
  <si>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</si>
  <si>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</si>
  <si>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</si>
  <si>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</si>
  <si>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</si>
  <si>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</si>
  <si>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</si>
  <si>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</si>
  <si>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</si>
  <si>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</si>
  <si>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</si>
  <si>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</si>
  <si>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</si>
  <si>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</si>
  <si>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</si>
  <si>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</si>
  <si>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</si>
  <si>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</si>
  <si>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</si>
  <si>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</si>
  <si>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</si>
  <si>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</si>
  <si>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</si>
  <si>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</si>
  <si>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</si>
  <si>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</si>
  <si>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</si>
  <si>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</si>
  <si>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</si>
  <si>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</si>
  <si>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</si>
  <si>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</si>
  <si>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</si>
  <si>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</si>
  <si>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</si>
  <si>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</si>
  <si>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</si>
  <si>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</si>
  <si>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</si>
  <si>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</si>
  <si>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</si>
  <si>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</si>
  <si>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</si>
  <si>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</si>
  <si>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</si>
  <si>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</si>
  <si>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</si>
  <si>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</si>
  <si>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</si>
  <si>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</si>
  <si>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</si>
  <si>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</si>
  <si>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</si>
  <si>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</si>
  <si>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</si>
  <si>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</si>
  <si>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</si>
  <si>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</si>
  <si>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</si>
  <si>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</si>
  <si>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</si>
  <si>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</si>
  <si>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</si>
  <si>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</si>
  <si>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</si>
  <si>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</si>
  <si>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</si>
  <si>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</si>
  <si>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</si>
  <si>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</si>
  <si>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</si>
  <si>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</si>
  <si>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</si>
  <si>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</si>
  <si>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</si>
  <si>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</si>
  <si>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</si>
  <si>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</si>
  <si>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</si>
  <si>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</si>
  <si>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</si>
  <si>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</si>
  <si>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</si>
  <si>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</si>
  <si>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</si>
  <si>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</si>
  <si>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</si>
  <si>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</si>
  <si>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</si>
  <si>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</si>
  <si>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</si>
  <si>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</si>
  <si>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</si>
  <si>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</si>
  <si>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</si>
  <si>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</si>
  <si>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</si>
  <si>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</si>
  <si>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</si>
  <si>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</si>
  <si>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</si>
  <si>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</si>
  <si>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</si>
  <si>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</si>
  <si>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</si>
  <si>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</si>
  <si>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</si>
  <si>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</si>
  <si>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</si>
  <si>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</si>
  <si>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</si>
  <si>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</si>
  <si>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</si>
  <si>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</si>
  <si>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</si>
  <si>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</si>
  <si>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</si>
  <si>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</si>
  <si>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</si>
  <si>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</si>
  <si>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</si>
  <si>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</si>
  <si>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</si>
  <si>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</si>
  <si>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</si>
  <si>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</si>
  <si>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</si>
  <si>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</si>
  <si>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</si>
  <si>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</si>
  <si>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</si>
  <si>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</si>
  <si>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</si>
  <si>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</si>
  <si>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</si>
  <si>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</si>
  <si>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</si>
  <si>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</si>
  <si>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</si>
  <si>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</si>
  <si>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</si>
  <si>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</si>
  <si>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</si>
  <si>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</si>
  <si>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</si>
  <si>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</si>
  <si>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</si>
  <si>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</si>
  <si>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</si>
  <si>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</si>
  <si>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</si>
  <si>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</si>
  <si>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</si>
  <si>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</si>
  <si>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</si>
  <si>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</si>
  <si>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</si>
  <si>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</si>
  <si>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</si>
  <si>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</si>
  <si>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</si>
  <si>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</si>
  <si>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</si>
  <si>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</si>
  <si>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</si>
  <si>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</si>
  <si>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</si>
  <si>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</si>
  <si>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</si>
  <si>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</si>
  <si>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</si>
  <si>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</si>
  <si>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</si>
  <si>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</si>
  <si>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</si>
  <si>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</si>
  <si>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</si>
  <si>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</si>
  <si>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</si>
  <si>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</si>
  <si>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</si>
  <si>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</si>
  <si>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</si>
  <si>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</si>
  <si>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</si>
  <si>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</si>
  <si>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</si>
  <si>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</si>
  <si>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</si>
  <si>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</si>
  <si>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</si>
  <si>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</si>
  <si>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</si>
  <si>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</si>
  <si>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</si>
  <si>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</si>
  <si>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</si>
  <si>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</si>
  <si>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</si>
  <si>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</si>
  <si>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</si>
  <si>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</si>
  <si>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</si>
  <si>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</si>
  <si>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</si>
  <si>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</si>
  <si>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</si>
  <si>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</si>
  <si>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</si>
  <si>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</si>
  <si>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</si>
  <si>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</si>
  <si>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</si>
  <si>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</si>
  <si>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</si>
  <si>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</si>
  <si>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</si>
  <si>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</si>
  <si>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</si>
  <si>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</si>
  <si>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</si>
  <si>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</si>
  <si>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</si>
  <si>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</si>
  <si>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</si>
  <si>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</si>
  <si>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</si>
  <si>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</si>
  <si>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</si>
  <si>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</si>
  <si>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</si>
  <si>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</si>
  <si>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</si>
  <si>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</si>
  <si>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</si>
  <si>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</si>
  <si>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</si>
  <si>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</si>
  <si>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</si>
  <si>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</si>
  <si>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</si>
  <si>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</si>
  <si>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</si>
  <si>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</si>
  <si>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</si>
  <si>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</si>
  <si>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</si>
  <si>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</si>
  <si>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</si>
  <si>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</si>
  <si>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</si>
  <si>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</si>
  <si>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</si>
  <si>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</si>
  <si>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</si>
  <si>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</si>
  <si>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</si>
  <si>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</si>
  <si>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</si>
  <si>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</si>
  <si>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</si>
  <si>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</si>
  <si>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</si>
  <si>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</si>
  <si>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</si>
  <si>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</si>
  <si>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</si>
  <si>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</si>
  <si>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</si>
  <si>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</si>
  <si>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</si>
  <si>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</si>
  <si>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</si>
  <si>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</si>
  <si>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</si>
  <si>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</si>
  <si>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</si>
  <si>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</si>
  <si>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</si>
  <si>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</si>
  <si>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</si>
  <si>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</si>
  <si>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</si>
  <si>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</si>
  <si>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</si>
  <si>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</si>
  <si>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</si>
  <si>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</si>
  <si>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</si>
  <si>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</si>
  <si>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</si>
  <si>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</si>
  <si>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</si>
  <si>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</si>
  <si>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</si>
  <si>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</si>
  <si>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</si>
  <si>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</si>
  <si>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</si>
  <si>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</si>
  <si>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</si>
  <si>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</si>
  <si>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</si>
  <si>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</si>
  <si>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</si>
  <si>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</si>
  <si>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</si>
  <si>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</si>
  <si>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</si>
  <si>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</si>
  <si>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</si>
  <si>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</si>
  <si>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</si>
  <si>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</si>
  <si>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</si>
  <si>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</si>
  <si>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</si>
  <si>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</si>
  <si>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</si>
  <si>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</si>
  <si>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</si>
  <si>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</si>
  <si>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</si>
  <si>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</si>
  <si>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</si>
  <si>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</si>
  <si>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</si>
  <si>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</si>
  <si>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</si>
  <si>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</si>
  <si>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</si>
  <si>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</si>
  <si>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</si>
  <si>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</si>
  <si>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</si>
  <si>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</si>
  <si>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</si>
  <si>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</si>
  <si>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</si>
  <si>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</si>
  <si>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</si>
  <si>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</si>
  <si>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</si>
  <si>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</si>
  <si>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</si>
  <si>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</si>
  <si>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</si>
  <si>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</si>
  <si>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</si>
  <si>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</si>
  <si>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</si>
  <si>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</si>
  <si>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</si>
  <si>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</si>
  <si>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</si>
  <si>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</si>
  <si>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</si>
  <si>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</si>
  <si>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</si>
  <si>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</si>
  <si>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</si>
  <si>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</si>
  <si>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</si>
  <si>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</si>
  <si>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</si>
  <si>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</si>
  <si>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</si>
  <si>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</si>
  <si>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</si>
  <si>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</si>
  <si>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</si>
  <si>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</si>
  <si>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</si>
  <si>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</si>
  <si>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</si>
  <si>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</si>
  <si>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</si>
  <si>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</si>
  <si>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</si>
  <si>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</si>
  <si>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</si>
  <si>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</si>
  <si>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</si>
  <si>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</si>
  <si>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</si>
  <si>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</si>
  <si>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</si>
  <si>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</si>
  <si>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</si>
  <si>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</si>
  <si>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</si>
  <si>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</si>
  <si>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</si>
  <si>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</si>
  <si>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</si>
  <si>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</si>
  <si>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</si>
  <si>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</si>
  <si>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</si>
  <si>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</si>
  <si>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</si>
  <si>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</si>
  <si>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</si>
  <si>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</si>
  <si>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</si>
  <si>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</si>
  <si>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</si>
  <si>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</si>
  <si>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</si>
  <si>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</si>
  <si>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</si>
  <si>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</si>
  <si>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</si>
  <si>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</si>
  <si>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</si>
  <si>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</si>
  <si>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</si>
  <si>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</si>
  <si>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</si>
  <si>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</si>
  <si>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</si>
  <si>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</si>
  <si>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</si>
  <si>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</si>
  <si>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</si>
  <si>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</si>
  <si>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</si>
  <si>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</si>
  <si>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</si>
  <si>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</si>
  <si>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</si>
  <si>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</si>
  <si>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</si>
  <si>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</si>
  <si>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</si>
  <si>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</si>
  <si>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</si>
  <si>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</si>
  <si>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</si>
  <si>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</si>
  <si>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</si>
  <si>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</si>
  <si>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</si>
  <si>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</si>
  <si>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</si>
  <si>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</si>
  <si>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</si>
  <si>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</si>
  <si>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</si>
  <si>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</si>
  <si>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</si>
  <si>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</si>
  <si>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</si>
  <si>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</si>
  <si>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</si>
  <si>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</si>
  <si>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</si>
  <si>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</si>
  <si>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</si>
  <si>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</si>
  <si>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</si>
  <si>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</si>
  <si>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</si>
  <si>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</si>
  <si>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</si>
  <si>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</si>
  <si>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</si>
  <si>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</si>
  <si>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</si>
  <si>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</si>
  <si>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</si>
  <si>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</si>
  <si>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</si>
  <si>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</si>
  <si>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</si>
  <si>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</si>
  <si>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</si>
  <si>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</si>
  <si>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</si>
  <si>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</si>
  <si>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</si>
  <si>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</si>
  <si>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</si>
  <si>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</si>
  <si>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</si>
  <si>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</si>
  <si>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</si>
  <si>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</si>
  <si>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</si>
  <si>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</si>
  <si>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</si>
  <si>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</si>
  <si>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</si>
  <si>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</si>
  <si>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</si>
  <si>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</si>
  <si>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</si>
  <si>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</si>
  <si>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</si>
  <si>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</si>
  <si>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</si>
  <si>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</si>
  <si>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</si>
  <si>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</si>
  <si>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</si>
  <si>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</si>
  <si>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</si>
  <si>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</si>
  <si>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</si>
  <si>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</si>
  <si>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</si>
  <si>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</si>
  <si>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</si>
  <si>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</si>
  <si>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</si>
  <si>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</si>
  <si>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</si>
  <si>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</si>
  <si>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</si>
  <si>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</si>
  <si>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</si>
  <si>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</si>
  <si>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</si>
  <si>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</si>
  <si>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</si>
  <si>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</si>
  <si>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</si>
  <si>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</si>
  <si>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</si>
  <si>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</si>
  <si>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</si>
  <si>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</si>
  <si>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</si>
  <si>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</si>
  <si>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</si>
  <si>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</si>
  <si>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</si>
  <si>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</si>
  <si>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</si>
  <si>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</si>
  <si>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</si>
  <si>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</si>
  <si>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</si>
  <si>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</si>
  <si>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</si>
  <si>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</si>
  <si>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</si>
  <si>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</si>
  <si>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</si>
  <si>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</si>
  <si>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</si>
  <si>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</si>
  <si>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</si>
  <si>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</si>
  <si>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</si>
  <si>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</si>
  <si>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</si>
  <si>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</si>
  <si>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</si>
  <si>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</si>
  <si>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</si>
  <si>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</si>
  <si>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</si>
  <si>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</si>
  <si>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</si>
  <si>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</si>
  <si>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</si>
  <si>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</si>
  <si>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</si>
  <si>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</si>
  <si>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</si>
  <si>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</si>
  <si>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</si>
  <si>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</si>
  <si>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</si>
  <si>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</si>
  <si>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</si>
  <si>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</si>
  <si>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</si>
  <si>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</si>
  <si>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</si>
  <si>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</si>
  <si>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</si>
  <si>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</si>
  <si>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</si>
  <si>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</si>
  <si>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</si>
  <si>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</si>
  <si>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</si>
  <si>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</si>
  <si>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</si>
  <si>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</si>
  <si>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</si>
  <si>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</si>
  <si>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</si>
  <si>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</si>
  <si>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</si>
  <si>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</si>
  <si>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</si>
  <si>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</si>
  <si>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</si>
  <si>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</si>
  <si>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</si>
  <si>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</si>
  <si>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</si>
  <si>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</si>
  <si>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</si>
  <si>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</si>
  <si>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</si>
  <si>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</si>
  <si>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</si>
  <si>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</si>
  <si>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</si>
  <si>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</si>
  <si>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</si>
  <si>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</si>
  <si>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</si>
  <si>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</si>
  <si>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</si>
  <si>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</si>
  <si>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</si>
  <si>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</si>
  <si>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</si>
  <si>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</si>
  <si>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</si>
  <si>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</si>
  <si>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</si>
  <si>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</si>
  <si>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</si>
  <si>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</si>
  <si>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</si>
  <si>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</si>
  <si>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</si>
  <si>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</si>
  <si>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</si>
  <si>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</si>
  <si>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</si>
  <si>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</si>
  <si>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</si>
  <si>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</si>
  <si>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</si>
  <si>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</si>
  <si>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</si>
  <si>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</si>
  <si>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</si>
  <si>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</si>
  <si>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</si>
  <si>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</si>
  <si>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</si>
  <si>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</si>
  <si>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</si>
  <si>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</si>
  <si>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</si>
  <si>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</si>
  <si>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</si>
  <si>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</si>
  <si>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</si>
  <si>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</si>
  <si>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</si>
  <si>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</si>
  <si>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</si>
  <si>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</si>
  <si>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</si>
  <si>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</si>
  <si>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</si>
  <si>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</si>
  <si>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</si>
  <si>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</si>
  <si>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</si>
  <si>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</si>
  <si>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</si>
  <si>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</si>
  <si>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</si>
  <si>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</si>
  <si>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</si>
  <si>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</si>
  <si>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</si>
  <si>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</si>
  <si>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</si>
  <si>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</si>
  <si>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</si>
  <si>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</si>
  <si>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</si>
  <si>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</si>
  <si>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</si>
  <si>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</si>
  <si>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</si>
  <si>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</si>
  <si>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</si>
  <si>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</si>
  <si>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</si>
  <si>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</si>
  <si>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</si>
  <si>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</si>
  <si>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</si>
  <si>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</si>
  <si>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</si>
  <si>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</si>
  <si>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</si>
  <si>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</si>
  <si>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</si>
  <si>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</si>
  <si>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</si>
  <si>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</si>
  <si>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</si>
  <si>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</si>
  <si>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</si>
  <si>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</si>
  <si>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</si>
  <si>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</si>
  <si>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</si>
  <si>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</si>
  <si>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</si>
  <si>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</si>
  <si>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</si>
  <si>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</si>
  <si>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</si>
  <si>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</si>
  <si>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</si>
  <si>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</si>
  <si>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</si>
  <si>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</si>
  <si>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</si>
  <si>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</si>
  <si>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</si>
  <si>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</si>
  <si>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</si>
  <si>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</si>
  <si>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</si>
  <si>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</si>
  <si>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</si>
  <si>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</si>
  <si>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</si>
  <si>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</si>
  <si>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</si>
  <si>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</si>
  <si>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</si>
  <si>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</si>
  <si>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</si>
  <si>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</si>
  <si>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</si>
  <si>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</si>
  <si>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</si>
  <si>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</si>
  <si>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</si>
  <si>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</si>
  <si>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</si>
  <si>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</si>
  <si>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</si>
  <si>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</si>
  <si>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</si>
  <si>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</si>
  <si>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</si>
  <si>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</si>
  <si>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</si>
  <si>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</si>
  <si>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</si>
  <si>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</si>
  <si>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</si>
  <si>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</si>
  <si>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</si>
  <si>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</si>
  <si>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</si>
  <si>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</si>
  <si>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</si>
  <si>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</si>
  <si>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</si>
  <si>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</si>
  <si>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</si>
  <si>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</si>
  <si>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</si>
  <si>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</si>
  <si>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</si>
  <si>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</si>
  <si>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</si>
  <si>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</si>
  <si>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</si>
  <si>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</si>
  <si>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</si>
  <si>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</si>
  <si>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</si>
  <si>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</si>
  <si>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</si>
  <si>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</si>
  <si>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</si>
  <si>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</si>
  <si>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</si>
  <si>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</si>
  <si>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</si>
  <si>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</si>
  <si>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</si>
  <si>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</si>
  <si>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</si>
  <si>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</si>
  <si>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</si>
  <si>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</si>
  <si>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</si>
  <si>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</si>
  <si>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</si>
  <si>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</si>
  <si>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</si>
  <si>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</si>
  <si>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</si>
  <si>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</si>
  <si>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</si>
  <si>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</si>
  <si>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</si>
  <si>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</si>
  <si>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</si>
  <si>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</si>
  <si>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</si>
  <si>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</si>
  <si>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</si>
  <si>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</si>
  <si>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</si>
  <si>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</si>
  <si>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</si>
  <si>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</si>
  <si>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</si>
  <si>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</si>
  <si>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</si>
  <si>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</si>
  <si>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</si>
  <si>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</si>
  <si>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</si>
  <si>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</si>
  <si>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</si>
  <si>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</si>
  <si>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</si>
  <si>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</si>
  <si>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</si>
  <si>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</si>
  <si>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</si>
  <si>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</si>
  <si>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</si>
  <si>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</si>
  <si>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</si>
  <si>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</si>
  <si>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</si>
  <si>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</si>
  <si>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</si>
  <si>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</si>
  <si>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</si>
  <si>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</si>
  <si>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</si>
  <si>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</si>
  <si>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</si>
  <si>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</si>
  <si>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</si>
  <si>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</si>
  <si>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</si>
  <si>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</si>
  <si>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</si>
  <si>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</si>
  <si>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</si>
  <si>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</si>
  <si>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</si>
  <si>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</si>
  <si>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</si>
  <si>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</si>
  <si>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</si>
  <si>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</si>
  <si>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</si>
  <si>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</si>
  <si>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</si>
  <si>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</si>
  <si>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</si>
  <si>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</si>
  <si>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</si>
  <si>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</si>
  <si>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</si>
  <si>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</si>
  <si>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</si>
  <si>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</si>
  <si>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</si>
  <si>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</si>
  <si>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</si>
  <si>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</si>
  <si>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</si>
  <si>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</si>
  <si>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</si>
  <si>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</si>
  <si>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</si>
  <si>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</si>
  <si>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</si>
  <si>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</si>
  <si>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</si>
  <si>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</si>
  <si>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</si>
  <si>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</si>
  <si>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</si>
  <si>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</si>
  <si>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</si>
  <si>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</si>
  <si>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</si>
  <si>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</si>
  <si>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</si>
  <si>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</si>
  <si>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</si>
  <si>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</si>
  <si>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</si>
  <si>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</si>
  <si>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</si>
  <si>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</si>
  <si>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</si>
  <si>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</si>
  <si>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</si>
  <si>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</si>
  <si>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</si>
  <si>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</si>
  <si>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</si>
  <si>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</si>
  <si>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</si>
  <si>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</si>
  <si>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</si>
  <si>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</si>
  <si>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</si>
  <si>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</si>
  <si>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</si>
  <si>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</si>
  <si>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</si>
  <si>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</si>
  <si>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</si>
  <si>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</si>
  <si>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</si>
  <si>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</si>
  <si>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</si>
  <si>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</si>
  <si>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</si>
  <si>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</si>
  <si>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</si>
  <si>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</si>
  <si>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</si>
  <si>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</si>
  <si>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</si>
  <si>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</si>
  <si>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</si>
  <si>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</si>
  <si>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</si>
  <si>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</si>
  <si>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</si>
  <si>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</si>
  <si>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</si>
  <si>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</si>
  <si>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</si>
  <si>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</si>
  <si>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</si>
  <si>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</si>
  <si>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</si>
  <si>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</si>
  <si>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</si>
  <si>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</si>
  <si>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</si>
  <si>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</si>
  <si>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</si>
  <si>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</si>
  <si>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</si>
  <si>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</si>
  <si>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</si>
  <si>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</si>
  <si>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</si>
  <si>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</si>
  <si>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</si>
  <si>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</si>
  <si>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</si>
  <si>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</si>
  <si>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</si>
  <si>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</si>
  <si>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</si>
  <si>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</si>
  <si>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</si>
  <si>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</si>
  <si>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</si>
  <si>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</si>
  <si>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</si>
  <si>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</si>
  <si>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</si>
  <si>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</si>
  <si>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</si>
  <si>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</si>
  <si>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</si>
  <si>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</si>
  <si>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</si>
  <si>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</si>
  <si>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</si>
  <si>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</si>
  <si>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</si>
  <si>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</si>
  <si>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</si>
  <si>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</si>
  <si>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</si>
  <si>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</si>
  <si>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</si>
  <si>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</si>
  <si>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</si>
  <si>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</si>
  <si>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</si>
  <si>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</si>
  <si>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</si>
  <si>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</si>
  <si>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</si>
  <si>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</si>
  <si>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</si>
  <si>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</si>
  <si>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</si>
  <si>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</si>
  <si>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</si>
  <si>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</si>
  <si>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</si>
  <si>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</si>
  <si>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</si>
  <si>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</si>
  <si>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</si>
  <si>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</si>
  <si>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</si>
  <si>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</si>
  <si>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</si>
  <si>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</si>
  <si>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</si>
  <si>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</si>
  <si>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</si>
  <si>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</si>
  <si>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</si>
  <si>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</si>
  <si>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</si>
  <si>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</si>
  <si>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</si>
  <si>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</si>
  <si>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</si>
  <si>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</si>
  <si>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</si>
  <si>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</si>
  <si>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</si>
  <si>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</si>
  <si>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</si>
  <si>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</si>
  <si>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</si>
  <si>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</si>
  <si>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</si>
  <si>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</si>
  <si>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</si>
  <si>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</si>
  <si>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</si>
  <si>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</si>
  <si>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</si>
  <si>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</si>
  <si>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</si>
  <si>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</si>
  <si>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</si>
  <si>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</si>
  <si>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</si>
  <si>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</si>
  <si>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</si>
  <si>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</si>
  <si>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</si>
  <si>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</si>
  <si>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</si>
  <si>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</si>
  <si>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</si>
  <si>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</si>
  <si>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</si>
  <si>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</si>
  <si>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</si>
  <si>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</si>
  <si>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</si>
  <si>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</si>
  <si>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</si>
  <si>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</si>
  <si>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</si>
  <si>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</si>
  <si>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</si>
  <si>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</si>
  <si>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</si>
  <si>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</si>
  <si>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</si>
  <si>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</si>
  <si>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</si>
  <si>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</si>
  <si>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</si>
  <si>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</si>
  <si>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</si>
  <si>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</si>
  <si>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</si>
  <si>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</si>
  <si>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</si>
  <si>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</si>
  <si>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</si>
  <si>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</si>
  <si>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</si>
  <si>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</si>
  <si>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</si>
  <si>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</si>
  <si>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</si>
  <si>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</si>
  <si>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</si>
  <si>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</si>
  <si>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</si>
  <si>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</si>
  <si>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</si>
  <si>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</si>
  <si>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</si>
  <si>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</si>
  <si>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</si>
  <si>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</si>
  <si>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</si>
  <si>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</si>
  <si>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</si>
  <si>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</si>
  <si>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</si>
  <si>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</si>
  <si>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</si>
  <si>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</si>
  <si>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</si>
  <si>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</si>
  <si>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</si>
  <si>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</si>
  <si>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</si>
  <si>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</si>
  <si>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</si>
  <si>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</si>
  <si>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</si>
  <si>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</si>
  <si>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</si>
  <si>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</si>
  <si>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</si>
  <si>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</si>
  <si>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</si>
  <si>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</si>
  <si>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</si>
  <si>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</si>
  <si>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</si>
  <si>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</si>
  <si>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</si>
  <si>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</si>
  <si>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</si>
  <si>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</si>
  <si>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</si>
  <si>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</si>
  <si>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</si>
  <si>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</si>
  <si>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</si>
  <si>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</si>
  <si>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</si>
  <si>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</si>
  <si>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</si>
  <si>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</si>
  <si>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</si>
  <si>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</si>
  <si>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</si>
  <si>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</si>
  <si>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</si>
  <si>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</si>
  <si>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</si>
  <si>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</si>
  <si>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</si>
  <si>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</si>
  <si>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</si>
  <si>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</si>
  <si>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</si>
  <si>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</si>
  <si>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</si>
  <si>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</si>
  <si>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</si>
  <si>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</si>
  <si>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</si>
  <si>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</si>
  <si>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</si>
  <si>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</si>
  <si>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</si>
  <si>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</si>
  <si>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</si>
  <si>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</si>
  <si>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</si>
  <si>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</si>
  <si>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</si>
  <si>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</si>
  <si>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</si>
  <si>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</si>
  <si>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</si>
  <si>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</si>
  <si>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</si>
  <si>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</si>
  <si>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</si>
  <si>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</si>
  <si>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</si>
  <si>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</si>
  <si>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</si>
  <si>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</si>
  <si>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</si>
  <si>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</si>
  <si>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</si>
  <si>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</si>
  <si>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</si>
  <si>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</si>
  <si>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</si>
  <si>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</si>
  <si>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</si>
  <si>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</si>
  <si>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</si>
  <si>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</si>
  <si>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</si>
  <si>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</si>
  <si>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</si>
  <si>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</si>
  <si>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</si>
  <si>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</si>
  <si>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</si>
  <si>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</si>
  <si>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</si>
  <si>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</si>
  <si>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</si>
  <si>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</si>
  <si>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</si>
  <si>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</si>
  <si>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</si>
  <si>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</si>
  <si>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</si>
  <si>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</si>
  <si>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</si>
  <si>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</si>
  <si>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</si>
  <si>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</si>
  <si>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</si>
  <si>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</si>
  <si>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</si>
  <si>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</si>
  <si>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</si>
  <si>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</si>
  <si>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</si>
  <si>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</si>
  <si>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</si>
  <si>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</si>
  <si>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</si>
  <si>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</si>
  <si>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</si>
  <si>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</si>
  <si>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</si>
  <si>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</si>
  <si>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</si>
  <si>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</si>
  <si>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</si>
  <si>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</si>
  <si>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</si>
  <si>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</si>
  <si>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</si>
  <si>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</si>
  <si>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</si>
  <si>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</si>
  <si>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</si>
  <si>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</si>
  <si>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</si>
  <si>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</si>
  <si>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</si>
  <si>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</si>
  <si>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</si>
  <si>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</si>
  <si>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</si>
  <si>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</si>
  <si>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</si>
  <si>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</si>
  <si>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</si>
  <si>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</si>
  <si>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</si>
  <si>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</si>
  <si>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</si>
  <si>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</si>
  <si>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</si>
  <si>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</si>
  <si>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</si>
  <si>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</si>
  <si>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</si>
  <si>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</si>
  <si>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</si>
  <si>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</si>
  <si>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</si>
  <si>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</si>
  <si>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</si>
  <si>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</si>
  <si>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</si>
  <si>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</si>
  <si>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</si>
  <si>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</si>
  <si>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</si>
  <si>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</si>
  <si>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</si>
  <si>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</si>
  <si>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</si>
  <si>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</si>
  <si>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</si>
  <si>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</si>
  <si>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</si>
  <si>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</si>
  <si>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</si>
  <si>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</si>
  <si>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</si>
  <si>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</si>
  <si>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</si>
  <si>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</si>
  <si>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</si>
  <si>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</si>
  <si>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</si>
  <si>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</si>
  <si>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</si>
  <si>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</si>
  <si>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</si>
  <si>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</si>
  <si>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</si>
  <si>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</si>
  <si>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</si>
  <si>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</si>
  <si>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</si>
  <si>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</si>
  <si>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</si>
  <si>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</si>
  <si>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</si>
  <si>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</si>
  <si>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</si>
  <si>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</si>
  <si>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</si>
  <si>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</si>
  <si>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</si>
  <si>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</si>
  <si>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</si>
  <si>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</si>
  <si>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</si>
  <si>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</si>
  <si>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</si>
  <si>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</si>
  <si>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</si>
  <si>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</si>
  <si>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</si>
  <si>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</si>
  <si>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</si>
  <si>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</si>
  <si>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</si>
  <si>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</si>
  <si>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</si>
  <si>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</si>
  <si>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</si>
  <si>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</si>
  <si>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</si>
  <si>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</si>
  <si>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</si>
  <si>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</si>
  <si>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</si>
  <si>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</si>
  <si>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</si>
  <si>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</si>
  <si>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</si>
  <si>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</si>
  <si>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</si>
  <si>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</si>
  <si>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</si>
  <si>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</si>
  <si>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</si>
  <si>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</si>
  <si>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</si>
  <si>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</si>
  <si>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</si>
  <si>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</si>
  <si>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</si>
  <si>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</si>
  <si>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</si>
  <si>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</si>
  <si>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</si>
  <si>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</si>
  <si>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</si>
  <si>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</si>
  <si>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</si>
  <si>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</si>
  <si>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</si>
  <si>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</si>
  <si>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</si>
  <si>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</si>
  <si>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</si>
  <si>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</si>
  <si>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</si>
  <si>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</si>
  <si>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</si>
  <si>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</si>
  <si>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</si>
  <si>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</si>
  <si>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</si>
  <si>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</si>
  <si>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</si>
  <si>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</si>
  <si>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</si>
  <si>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</si>
  <si>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</si>
  <si>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</si>
  <si>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</si>
  <si>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</si>
  <si>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</si>
  <si>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</si>
  <si>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</si>
  <si>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</si>
  <si>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</si>
  <si>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</si>
  <si>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</si>
  <si>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</si>
  <si>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</si>
  <si>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</si>
  <si>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</si>
  <si>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</si>
  <si>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</si>
  <si>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</si>
  <si>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</si>
  <si>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</si>
  <si>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</si>
  <si>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</si>
  <si>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</si>
  <si>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</si>
  <si>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</si>
  <si>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</si>
  <si>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</si>
  <si>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</si>
  <si>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</si>
  <si>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</si>
  <si>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</si>
  <si>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</si>
  <si>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</si>
  <si>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</si>
  <si>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</si>
  <si>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</si>
  <si>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</si>
  <si>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</si>
  <si>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</si>
  <si>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</si>
  <si>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</si>
  <si>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</si>
  <si>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</si>
  <si>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</si>
  <si>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</si>
  <si>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</si>
  <si>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</si>
  <si>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</si>
  <si>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</si>
  <si>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</si>
  <si>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</si>
  <si>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</si>
  <si>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</si>
  <si>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</si>
  <si>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</si>
  <si>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</si>
  <si>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</si>
  <si>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</si>
  <si>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</si>
  <si>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</si>
  <si>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</si>
  <si>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</si>
  <si>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</si>
  <si>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</si>
  <si>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</si>
  <si>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</si>
  <si>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</si>
  <si>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</si>
  <si>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</si>
  <si>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</si>
  <si>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</si>
  <si>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</si>
  <si>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</si>
  <si>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</si>
  <si>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</si>
  <si>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</si>
  <si>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</si>
  <si>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</si>
  <si>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</si>
  <si>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</si>
  <si>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</si>
  <si>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</si>
  <si>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</si>
  <si>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</si>
  <si>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</si>
  <si>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</si>
  <si>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</si>
  <si>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</si>
  <si>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</si>
  <si>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</si>
  <si>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</si>
  <si>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</si>
  <si>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</si>
  <si>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</si>
  <si>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</si>
  <si>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</si>
  <si>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</si>
  <si>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</si>
  <si>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</si>
  <si>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</si>
  <si>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</si>
  <si>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</si>
  <si>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</si>
  <si>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</si>
  <si>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</si>
  <si>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</si>
  <si>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</si>
  <si>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</si>
  <si>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</si>
  <si>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</si>
  <si>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</si>
  <si>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</si>
  <si>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</si>
  <si>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</si>
  <si>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</si>
  <si>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</si>
  <si>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</si>
  <si>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</si>
  <si>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</si>
  <si>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</si>
  <si>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</si>
  <si>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</si>
  <si>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</si>
  <si>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</si>
  <si>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</si>
  <si>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</si>
  <si>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</si>
  <si>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</si>
  <si>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</si>
  <si>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</si>
  <si>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</si>
  <si>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</si>
  <si>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</si>
  <si>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</si>
  <si>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</si>
  <si>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</si>
  <si>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</si>
  <si>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</si>
  <si>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</si>
  <si>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</si>
  <si>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</si>
  <si>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</si>
  <si>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</si>
  <si>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</si>
  <si>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</si>
  <si>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</si>
  <si>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</si>
  <si>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</si>
  <si>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</si>
  <si>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</si>
  <si>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</si>
  <si>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</si>
  <si>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</si>
  <si>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</si>
  <si>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</si>
  <si>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</si>
  <si>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</si>
  <si>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</si>
  <si>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</si>
  <si>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</si>
  <si>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</si>
  <si>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</si>
  <si>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</si>
  <si>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</si>
  <si>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</si>
  <si>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</si>
  <si>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</si>
  <si>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</si>
  <si>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</si>
  <si>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</si>
  <si>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</si>
  <si>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</si>
  <si>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</si>
  <si>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</si>
  <si>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</si>
  <si>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</si>
  <si>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</si>
  <si>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</si>
  <si>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</si>
  <si>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</si>
  <si>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</si>
  <si>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</si>
  <si>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</si>
  <si>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</si>
  <si>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</si>
  <si>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</si>
  <si>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</si>
  <si>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</si>
  <si>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</si>
  <si>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</si>
  <si>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</si>
  <si>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</si>
  <si>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</si>
  <si>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</si>
  <si>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</si>
  <si>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</si>
  <si>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</si>
  <si>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</si>
  <si>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</si>
  <si>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</si>
  <si>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</si>
  <si>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</si>
  <si>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</si>
  <si>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</si>
  <si>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</si>
  <si>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</si>
  <si>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</si>
  <si>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</si>
  <si>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</si>
  <si>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</si>
  <si>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</si>
  <si>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</si>
  <si>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</si>
  <si>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</si>
  <si>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</si>
  <si>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</si>
  <si>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</si>
  <si>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</si>
  <si>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</si>
  <si>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</si>
  <si>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</si>
  <si>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</si>
  <si>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</si>
  <si>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</si>
  <si>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</si>
  <si>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</si>
  <si>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</si>
  <si>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</si>
  <si>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</si>
  <si>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</si>
  <si>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</si>
  <si>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</si>
  <si>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</si>
  <si>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</si>
  <si>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</si>
  <si>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</si>
  <si>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</si>
  <si>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</si>
  <si>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</si>
  <si>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</si>
  <si>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</si>
  <si>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</si>
  <si>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</si>
  <si>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</si>
  <si>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</si>
  <si>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</si>
  <si>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</si>
  <si>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</si>
  <si>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</si>
  <si>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</si>
  <si>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</si>
  <si>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</si>
  <si>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</si>
  <si>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</si>
  <si>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</si>
  <si>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</si>
  <si>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</si>
  <si>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</si>
  <si>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</si>
  <si>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</si>
  <si>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</si>
  <si>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</si>
  <si>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</si>
  <si>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</si>
  <si>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</si>
  <si>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</si>
  <si>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</si>
  <si>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</si>
  <si>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</si>
  <si>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</si>
  <si>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</si>
  <si>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</si>
  <si>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</si>
  <si>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</si>
  <si>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</si>
  <si>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</si>
  <si>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</si>
  <si>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</si>
  <si>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</si>
  <si>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</si>
  <si>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</si>
  <si>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</si>
  <si>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</si>
  <si>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</si>
  <si>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</si>
  <si>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</si>
  <si>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</si>
  <si>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</si>
  <si>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</si>
  <si>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</si>
  <si>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</si>
  <si>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</si>
  <si>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</si>
  <si>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</si>
  <si>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</si>
  <si>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</si>
  <si>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</si>
  <si>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</si>
  <si>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</si>
  <si>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</si>
  <si>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</si>
  <si>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</si>
  <si>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</si>
  <si>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</si>
  <si>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</si>
  <si>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</si>
  <si>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</si>
  <si>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</si>
  <si>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</si>
  <si>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</si>
  <si>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</si>
  <si>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</si>
  <si>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</si>
  <si>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</si>
  <si>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</si>
  <si>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</si>
  <si>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</si>
  <si>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</si>
  <si>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</si>
  <si>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</si>
  <si>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</si>
  <si>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</si>
  <si>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</si>
  <si>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</si>
  <si>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</si>
  <si>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</si>
  <si>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</si>
  <si>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</si>
  <si>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</si>
  <si>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</si>
  <si>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</si>
  <si>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</si>
  <si>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</si>
  <si>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</si>
  <si>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</si>
  <si>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</si>
  <si>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</si>
  <si>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</si>
  <si>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</si>
  <si>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</si>
  <si>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</si>
  <si>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</si>
  <si>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</si>
  <si>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</si>
  <si>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</si>
  <si>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</si>
  <si>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</si>
  <si>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</si>
  <si>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</si>
  <si>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</si>
  <si>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</si>
  <si>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</si>
  <si>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</si>
  <si>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</si>
  <si>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</si>
  <si>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</si>
  <si>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</si>
  <si>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</si>
  <si>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</si>
  <si>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</si>
  <si>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</si>
  <si>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</si>
  <si>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</si>
  <si>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</si>
  <si>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</si>
  <si>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</si>
  <si>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</si>
  <si>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</si>
  <si>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</si>
  <si>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</si>
  <si>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</si>
  <si>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</si>
  <si>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</si>
  <si>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</si>
  <si>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</si>
  <si>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</si>
  <si>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</si>
  <si>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</si>
  <si>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</si>
  <si>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</si>
  <si>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</si>
  <si>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</si>
  <si>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</si>
  <si>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</si>
  <si>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</si>
  <si>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</si>
  <si>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</si>
  <si>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</si>
  <si>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</si>
  <si>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</si>
  <si>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</si>
  <si>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</si>
  <si>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</si>
  <si>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</si>
  <si>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</si>
  <si>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</si>
  <si>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</si>
  <si>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</si>
  <si>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</si>
  <si>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</si>
  <si>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</si>
  <si>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</si>
  <si>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</si>
  <si>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</si>
  <si>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</si>
  <si>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</si>
  <si>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</si>
  <si>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</si>
  <si>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</si>
  <si>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</si>
  <si>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</si>
  <si>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</si>
  <si>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</si>
  <si>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</si>
  <si>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</si>
  <si>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</si>
  <si>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</si>
  <si>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</si>
  <si>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</si>
  <si>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</si>
  <si>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</si>
  <si>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</si>
  <si>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</si>
  <si>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</si>
  <si>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</si>
  <si>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</si>
  <si>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</si>
  <si>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</si>
  <si>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</si>
  <si>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</si>
  <si>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</si>
  <si>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</si>
  <si>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</si>
  <si>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</si>
  <si>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</si>
  <si>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</si>
  <si>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</si>
  <si>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</si>
  <si>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</si>
  <si>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</si>
  <si>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</si>
  <si>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</si>
  <si>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</si>
  <si>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</si>
  <si>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</si>
  <si>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</si>
  <si>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</si>
  <si>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</si>
  <si>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</si>
  <si>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</si>
  <si>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</si>
  <si>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</si>
  <si>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</si>
  <si>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</si>
  <si>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</si>
  <si>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</si>
  <si>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</si>
  <si>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</si>
  <si>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</si>
  <si>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</si>
  <si>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</si>
  <si>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</si>
  <si>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</si>
  <si>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</si>
  <si>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</si>
  <si>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</si>
  <si>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</si>
  <si>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</si>
  <si>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</si>
  <si>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</si>
  <si>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</si>
  <si>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</si>
  <si>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</si>
  <si>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</si>
  <si>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</si>
  <si>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</si>
  <si>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</si>
  <si>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</si>
  <si>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</si>
  <si>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</si>
  <si>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</si>
  <si>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</si>
  <si>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</si>
  <si>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</si>
  <si>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</si>
  <si>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</si>
  <si>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</si>
  <si>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</si>
  <si>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</si>
  <si>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</si>
  <si>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</si>
  <si>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</si>
  <si>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</si>
  <si>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</si>
  <si>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</si>
  <si>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</si>
  <si>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</si>
  <si>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</si>
  <si>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</si>
  <si>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</si>
  <si>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</si>
  <si>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</si>
  <si>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</si>
  <si>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</si>
  <si>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</si>
  <si>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</si>
  <si>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</si>
  <si>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</si>
  <si>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</si>
  <si>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</si>
  <si>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</si>
  <si>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</si>
  <si>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</si>
  <si>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</si>
  <si>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</si>
  <si>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</si>
  <si>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</si>
  <si>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</si>
  <si>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</si>
  <si>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</si>
  <si>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</si>
  <si>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</si>
  <si>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</si>
  <si>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</si>
  <si>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</si>
  <si>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</si>
  <si>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</si>
  <si>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</si>
  <si>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</si>
  <si>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</si>
  <si>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</si>
  <si>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</si>
  <si>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</si>
  <si>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</si>
  <si>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</si>
  <si>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</si>
  <si>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</si>
  <si>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</si>
  <si>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</si>
  <si>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</si>
  <si>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</si>
  <si>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</si>
  <si>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</si>
  <si>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</si>
  <si>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</si>
  <si>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</si>
  <si>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</si>
  <si>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</si>
  <si>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</si>
  <si>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</si>
  <si>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</si>
  <si>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</si>
  <si>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</si>
  <si>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</si>
  <si>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</si>
  <si>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</si>
  <si>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</si>
  <si>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</si>
  <si>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</si>
  <si>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</si>
  <si>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</si>
  <si>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</si>
  <si>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</si>
  <si>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</si>
  <si>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</si>
  <si>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</si>
  <si>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</si>
  <si>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</si>
  <si>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</si>
  <si>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</si>
  <si>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</si>
  <si>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</si>
  <si>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</si>
  <si>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</si>
  <si>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</si>
  <si>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</si>
  <si>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</si>
  <si>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</si>
  <si>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</si>
  <si>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</si>
  <si>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</si>
  <si>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</si>
  <si>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</si>
  <si>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</si>
  <si>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</si>
  <si>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</si>
  <si>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</si>
  <si>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</si>
  <si>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</si>
  <si>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</si>
  <si>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</si>
  <si>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</si>
  <si>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</si>
  <si>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</si>
  <si>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</si>
  <si>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</si>
  <si>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</si>
  <si>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</si>
  <si>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</si>
  <si>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</si>
  <si>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</si>
  <si>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</si>
  <si>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</si>
  <si>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</si>
  <si>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</si>
  <si>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</si>
  <si>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</si>
  <si>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</si>
  <si>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</si>
  <si>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</si>
  <si>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</si>
  <si>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</si>
  <si>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</si>
  <si>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</si>
  <si>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</si>
  <si>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</si>
  <si>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</si>
  <si>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</si>
  <si>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</si>
  <si>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</si>
  <si>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</si>
  <si>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</si>
  <si>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</si>
  <si>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</si>
  <si>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</si>
  <si>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</si>
  <si>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</si>
  <si>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</si>
  <si>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</si>
  <si>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</si>
  <si>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</si>
  <si>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</si>
  <si>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</si>
  <si>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</si>
  <si>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</si>
  <si>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</si>
  <si>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</si>
  <si>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</si>
  <si>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</si>
  <si>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</si>
  <si>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</si>
  <si>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</si>
  <si>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</si>
  <si>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</si>
  <si>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</si>
  <si>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</si>
  <si>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</si>
  <si>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</si>
  <si>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</si>
  <si>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</si>
  <si>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</si>
  <si>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</si>
  <si>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</si>
  <si>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</si>
  <si>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</si>
  <si>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</si>
  <si>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</si>
  <si>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</si>
  <si>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</si>
  <si>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</si>
  <si>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</si>
  <si>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</si>
  <si>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</si>
  <si>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</si>
  <si>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</si>
  <si>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</si>
  <si>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</si>
  <si>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</si>
  <si>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</si>
  <si>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</si>
  <si>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</si>
  <si>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</si>
  <si>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</si>
  <si>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</si>
  <si>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</si>
  <si>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</si>
  <si>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</si>
  <si>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</si>
  <si>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</si>
  <si>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</si>
  <si>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</si>
  <si>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</si>
  <si>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</si>
  <si>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</si>
  <si>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</si>
  <si>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</si>
  <si>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</si>
  <si>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</si>
  <si>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</si>
  <si>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</si>
  <si>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</si>
  <si>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</si>
  <si>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</si>
  <si>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</si>
  <si>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</si>
  <si>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</si>
  <si>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</si>
  <si>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</si>
  <si>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</si>
  <si>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</si>
  <si>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</si>
  <si>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</si>
  <si>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</si>
  <si>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</si>
  <si>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</si>
  <si>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</si>
  <si>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</si>
  <si>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</si>
  <si>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</si>
  <si>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</si>
  <si>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</si>
  <si>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</si>
  <si>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</si>
  <si>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</si>
  <si>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</si>
  <si>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</si>
  <si>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</si>
  <si>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</si>
  <si>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</si>
  <si>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</si>
  <si>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</si>
  <si>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</si>
  <si>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</si>
  <si>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</si>
  <si>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</si>
  <si>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</si>
  <si>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</si>
  <si>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</si>
  <si>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</si>
  <si>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</si>
  <si>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</si>
  <si>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</si>
  <si>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</si>
  <si>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</si>
  <si>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</si>
  <si>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</si>
  <si>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</si>
  <si>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</si>
  <si>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</si>
  <si>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</si>
  <si>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</si>
  <si>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</si>
  <si>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</si>
  <si>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</si>
  <si>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</si>
  <si>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</si>
  <si>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</si>
  <si>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</si>
  <si>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</si>
  <si>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</si>
  <si>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</si>
  <si>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</si>
  <si>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</si>
  <si>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</si>
  <si>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</si>
  <si>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</si>
  <si>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</si>
  <si>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</si>
  <si>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</si>
  <si>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</si>
  <si>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</si>
  <si>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</si>
  <si>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</si>
  <si>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</si>
  <si>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</si>
  <si>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</si>
  <si>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</si>
  <si>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</si>
  <si>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</si>
  <si>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</si>
  <si>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</si>
  <si>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</si>
  <si>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</si>
  <si>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</si>
  <si>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</si>
  <si>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</si>
  <si>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</si>
  <si>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</si>
  <si>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</si>
  <si>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</si>
  <si>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</si>
  <si>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</si>
  <si>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</si>
  <si>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</si>
  <si>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</si>
  <si>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</si>
  <si>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</si>
  <si>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</si>
  <si>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</si>
  <si>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</si>
  <si>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</si>
  <si>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</si>
  <si>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</si>
  <si>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</si>
  <si>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</si>
  <si>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</si>
  <si>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</si>
  <si>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</si>
  <si>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</si>
  <si>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</si>
  <si>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</si>
  <si>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</si>
  <si>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</si>
  <si>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</si>
  <si>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</si>
  <si>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</si>
  <si>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</si>
  <si>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</si>
  <si>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</si>
  <si>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</si>
  <si>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</si>
  <si>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</si>
  <si>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</si>
  <si>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</si>
  <si>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</si>
  <si>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</si>
  <si>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</si>
  <si>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</si>
  <si>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</si>
  <si>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</si>
  <si>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</si>
  <si>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</si>
  <si>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</si>
  <si>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</si>
  <si>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</si>
  <si>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</si>
  <si>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</si>
  <si>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</si>
  <si>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</si>
  <si>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</si>
  <si>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</si>
  <si>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</si>
  <si>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</si>
  <si>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</si>
  <si>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</si>
  <si>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</si>
  <si>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</si>
  <si>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</si>
  <si>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</si>
  <si>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</si>
  <si>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</si>
  <si>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</si>
  <si>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</si>
  <si>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</si>
  <si>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</si>
  <si>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</si>
  <si>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</si>
  <si>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</si>
  <si>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</si>
  <si>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</si>
  <si>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</si>
  <si>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</si>
  <si>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</si>
  <si>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</si>
  <si>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</si>
  <si>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</si>
  <si>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</si>
  <si>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</si>
  <si>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</si>
  <si>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</si>
  <si>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</si>
  <si>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</si>
  <si>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</si>
  <si>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</si>
  <si>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</si>
  <si>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</si>
  <si>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</si>
  <si>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</si>
  <si>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</si>
  <si>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</si>
  <si>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</si>
  <si>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</si>
  <si>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</si>
  <si>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</si>
  <si>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</si>
  <si>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</si>
  <si>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</si>
  <si>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</si>
  <si>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</si>
  <si>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</si>
  <si>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</si>
  <si>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</si>
  <si>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</si>
  <si>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</si>
  <si>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</si>
  <si>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</si>
  <si>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</si>
  <si>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</si>
  <si>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</si>
  <si>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</si>
  <si>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</si>
  <si>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</si>
  <si>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</si>
  <si>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</si>
  <si>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</si>
  <si>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</si>
  <si>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</si>
  <si>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</si>
  <si>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</si>
  <si>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</si>
  <si>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</si>
  <si>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</si>
  <si>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</si>
  <si>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</si>
  <si>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</si>
  <si>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</si>
  <si>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</si>
  <si>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</si>
  <si>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</si>
  <si>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</si>
  <si>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</si>
  <si>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</si>
  <si>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</si>
  <si>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</si>
  <si>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</si>
  <si>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</si>
  <si>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</si>
  <si>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</si>
  <si>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</si>
  <si>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</si>
  <si>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</si>
  <si>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</si>
  <si>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</si>
  <si>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</si>
  <si>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</si>
  <si>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</si>
  <si>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</si>
  <si>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</si>
  <si>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</si>
  <si>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</si>
  <si>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</si>
  <si>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</si>
  <si>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</si>
  <si>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</si>
  <si>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</si>
  <si>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</si>
  <si>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</si>
  <si>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</si>
  <si>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</si>
  <si>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</si>
  <si>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</si>
  <si>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</si>
  <si>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</si>
  <si>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</si>
  <si>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</si>
  <si>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</si>
  <si>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</si>
  <si>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</si>
  <si>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</si>
  <si>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</si>
  <si>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</si>
  <si>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</si>
  <si>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</si>
  <si>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</si>
  <si>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</si>
  <si>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</si>
  <si>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</si>
  <si>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</si>
  <si>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</si>
  <si>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</si>
  <si>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</si>
  <si>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</si>
  <si>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</si>
  <si>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</si>
  <si>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</si>
  <si>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</si>
  <si>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</si>
  <si>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</si>
  <si>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</si>
  <si>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</si>
  <si>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</si>
  <si>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</si>
  <si>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</si>
  <si>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</si>
  <si>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</si>
  <si>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</si>
  <si>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</si>
  <si>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</si>
  <si>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</si>
  <si>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</si>
  <si>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</si>
  <si>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</si>
  <si>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</si>
  <si>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</si>
  <si>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</si>
  <si>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</si>
  <si>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</si>
  <si>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</si>
  <si>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</si>
  <si>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</si>
  <si>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</si>
  <si>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</si>
  <si>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</si>
  <si>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</si>
  <si>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</si>
  <si>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</si>
  <si>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</si>
  <si>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</si>
  <si>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</si>
  <si>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</si>
  <si>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</si>
  <si>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</si>
  <si>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</si>
  <si>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</si>
  <si>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</si>
  <si>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</si>
  <si>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</si>
  <si>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</si>
  <si>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</si>
  <si>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</si>
  <si>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</si>
  <si>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</si>
  <si>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</si>
  <si>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</si>
  <si>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</si>
  <si>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</si>
  <si>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</si>
  <si>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</si>
  <si>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</si>
  <si>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</si>
  <si>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</si>
  <si>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</si>
  <si>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</si>
  <si>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</si>
  <si>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</si>
  <si>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</si>
  <si>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</si>
  <si>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</si>
  <si>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</si>
  <si>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</si>
  <si>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</si>
  <si>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</si>
  <si>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</si>
  <si>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</si>
  <si>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</si>
  <si>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</si>
  <si>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</si>
  <si>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</si>
  <si>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</si>
  <si>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</si>
  <si>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</si>
  <si>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</si>
  <si>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</si>
  <si>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</si>
  <si>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</si>
  <si>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</si>
  <si>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</si>
  <si>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</si>
  <si>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</si>
  <si>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</si>
  <si>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</si>
  <si>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</si>
  <si>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</si>
  <si>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</si>
  <si>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</si>
  <si>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</si>
  <si>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</si>
  <si>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</si>
  <si>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</si>
  <si>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</si>
  <si>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</si>
  <si>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</si>
  <si>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</si>
  <si>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</si>
  <si>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</si>
  <si>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</si>
  <si>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</si>
  <si>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</si>
  <si>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</si>
  <si>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</si>
  <si>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</si>
  <si>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</si>
  <si>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</si>
  <si>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</si>
  <si>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</si>
  <si>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</si>
  <si>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</si>
  <si>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</si>
  <si>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</si>
  <si>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</si>
  <si>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</si>
  <si>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</si>
  <si>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</si>
  <si>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</si>
  <si>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</si>
  <si>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</si>
  <si>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</si>
  <si>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</si>
  <si>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</si>
  <si>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</si>
  <si>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</si>
  <si>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</si>
  <si>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</si>
  <si>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</si>
  <si>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</si>
  <si>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</si>
  <si>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</si>
  <si>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</si>
  <si>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</si>
  <si>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</si>
  <si>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</si>
  <si>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</si>
  <si>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</si>
  <si>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</si>
  <si>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</si>
  <si>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</si>
  <si>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</si>
  <si>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</si>
  <si>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</si>
  <si>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</si>
  <si>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</si>
  <si>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</si>
  <si>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</si>
  <si>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</si>
  <si>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</si>
  <si>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</si>
  <si>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</si>
  <si>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</si>
  <si>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</si>
  <si>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</si>
  <si>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</si>
  <si>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</si>
  <si>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</si>
  <si>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</si>
  <si>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</si>
  <si>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</si>
  <si>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</si>
  <si>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</si>
  <si>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</si>
  <si>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</si>
  <si>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</si>
  <si>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</si>
  <si>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</si>
  <si>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</si>
  <si>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</si>
  <si>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</si>
  <si>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</si>
  <si>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</si>
  <si>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</si>
  <si>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</si>
  <si>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</si>
  <si>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</si>
  <si>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</si>
  <si>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</si>
  <si>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</si>
  <si>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</si>
  <si>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</si>
  <si>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</si>
  <si>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</si>
  <si>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</si>
  <si>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</si>
  <si>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</si>
  <si>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</si>
  <si>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</si>
  <si>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</si>
  <si>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</si>
  <si>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</si>
  <si>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</si>
  <si>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</si>
  <si>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</si>
  <si>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</si>
  <si>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</si>
  <si>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</si>
  <si>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</si>
  <si>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</si>
  <si>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</si>
  <si>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</si>
  <si>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</si>
  <si>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</si>
  <si>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</si>
  <si>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</si>
  <si>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</si>
  <si>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</si>
  <si>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</si>
  <si>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</si>
  <si>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</si>
  <si>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</si>
  <si>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</si>
  <si>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</si>
  <si>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</si>
  <si>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</si>
  <si>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</si>
  <si>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</si>
  <si>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</si>
  <si>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</si>
  <si>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</si>
  <si>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</si>
  <si>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</si>
  <si>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</si>
  <si>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</si>
  <si>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</si>
  <si>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</si>
  <si>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</si>
  <si>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</si>
  <si>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</si>
  <si>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</si>
  <si>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</si>
  <si>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</si>
  <si>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</si>
  <si>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</si>
  <si>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</si>
  <si>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</si>
  <si>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</si>
  <si>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</si>
  <si>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</si>
  <si>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</si>
  <si>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</si>
  <si>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</si>
  <si>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</si>
  <si>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</si>
  <si>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</si>
  <si>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</si>
  <si>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</si>
  <si>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</si>
  <si>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</si>
  <si>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</si>
  <si>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</si>
  <si>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</si>
  <si>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</si>
  <si>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</si>
  <si>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</si>
  <si>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</si>
  <si>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</si>
  <si>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</si>
  <si>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</si>
  <si>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</si>
  <si>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</si>
  <si>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</si>
  <si>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</si>
  <si>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</si>
  <si>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</si>
  <si>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</si>
  <si>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</si>
  <si>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</si>
  <si>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</si>
  <si>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</si>
  <si>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</si>
  <si>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</si>
  <si>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</si>
  <si>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</si>
  <si>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</si>
  <si>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</si>
  <si>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</si>
  <si>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</si>
  <si>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</si>
  <si>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</si>
  <si>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</si>
  <si>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</si>
  <si>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</si>
  <si>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</si>
  <si>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</si>
  <si>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</si>
  <si>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</si>
  <si>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</si>
  <si>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</si>
  <si>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</si>
  <si>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</si>
  <si>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</si>
  <si>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</si>
  <si>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</si>
  <si>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</si>
  <si>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</si>
  <si>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</si>
  <si>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</si>
  <si>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</si>
  <si>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</si>
  <si>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</si>
  <si>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</si>
  <si>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</si>
  <si>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</si>
  <si>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</si>
  <si>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</si>
  <si>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</si>
  <si>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</si>
  <si>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</si>
  <si>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</si>
  <si>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</si>
  <si>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</si>
  <si>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</si>
  <si>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</si>
  <si>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</si>
  <si>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</si>
  <si>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</si>
  <si>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</si>
  <si>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</si>
  <si>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</si>
  <si>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</si>
  <si>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</si>
  <si>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</si>
  <si>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</si>
  <si>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</si>
  <si>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</si>
  <si>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</si>
  <si>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</si>
  <si>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</si>
  <si>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</si>
  <si>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</si>
  <si>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</si>
  <si>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</si>
  <si>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</si>
  <si>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</si>
  <si>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</si>
  <si>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</si>
  <si>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</si>
  <si>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</si>
  <si>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</si>
  <si>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</si>
  <si>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</si>
  <si>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</si>
  <si>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</si>
  <si>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</si>
  <si>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</si>
  <si>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</si>
  <si>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</si>
  <si>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</si>
  <si>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</si>
  <si>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</si>
  <si>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</si>
  <si>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</si>
  <si>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</si>
  <si>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</si>
  <si>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</si>
  <si>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</si>
  <si>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</si>
  <si>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</si>
  <si>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</si>
  <si>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</si>
  <si>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</si>
  <si>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</si>
  <si>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</si>
  <si>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</si>
  <si>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</si>
  <si>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</si>
  <si>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</si>
  <si>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</si>
  <si>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</si>
  <si>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</si>
  <si>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</si>
  <si>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</si>
  <si>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</si>
  <si>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</si>
  <si>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</si>
  <si>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</si>
  <si>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</si>
  <si>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</si>
  <si>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</si>
  <si>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</si>
  <si>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</si>
  <si>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</si>
  <si>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</si>
  <si>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</si>
  <si>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</si>
  <si>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</si>
  <si>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</si>
  <si>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</si>
  <si>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</si>
  <si>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</si>
  <si>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</si>
  <si>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</si>
  <si>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</si>
  <si>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</si>
  <si>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</si>
  <si>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</si>
  <si>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</si>
  <si>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</si>
  <si>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</si>
  <si>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</si>
  <si>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</si>
  <si>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</si>
  <si>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</si>
  <si>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</si>
  <si>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</si>
  <si>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</si>
  <si>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</si>
  <si>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</si>
  <si>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</si>
  <si>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</si>
  <si>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</si>
  <si>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</si>
  <si>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</si>
  <si>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</si>
  <si>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</si>
  <si>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</si>
  <si>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</si>
  <si>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</si>
  <si>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</si>
  <si>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</si>
  <si>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</si>
  <si>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</si>
  <si>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</si>
  <si>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</si>
  <si>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</si>
  <si>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</si>
  <si>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</si>
  <si>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</si>
  <si>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</si>
  <si>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</si>
  <si>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</si>
  <si>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</si>
  <si>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</si>
  <si>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</si>
  <si>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</si>
  <si>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</si>
  <si>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</si>
  <si>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</si>
  <si>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</si>
  <si>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</si>
  <si>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</si>
  <si>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</si>
  <si>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</si>
  <si>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</si>
  <si>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</si>
  <si>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</si>
  <si>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</si>
  <si>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</si>
  <si>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</si>
  <si>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</si>
  <si>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</si>
  <si>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</si>
  <si>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</si>
  <si>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</si>
  <si>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</si>
  <si>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</si>
  <si>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</si>
  <si>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</si>
  <si>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</si>
  <si>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</si>
  <si>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</si>
  <si>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</si>
  <si>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</si>
  <si>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</si>
  <si>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</si>
  <si>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</si>
  <si>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</si>
  <si>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</si>
  <si>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</si>
  <si>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</si>
  <si>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</si>
  <si>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</si>
  <si>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</si>
  <si>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</si>
  <si>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</si>
  <si>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</si>
  <si>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</si>
  <si>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</si>
  <si>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</si>
  <si>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</si>
  <si>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</si>
  <si>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</si>
  <si>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</si>
  <si>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</si>
  <si>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</si>
  <si>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</si>
  <si>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</si>
  <si>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</si>
  <si>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</si>
  <si>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</si>
  <si>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</si>
  <si>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</si>
  <si>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</si>
  <si>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</si>
  <si>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</si>
  <si>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</si>
  <si>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</si>
  <si>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</si>
  <si>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</si>
  <si>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</si>
  <si>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</si>
  <si>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</si>
  <si>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</si>
  <si>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</si>
  <si>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</si>
  <si>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</si>
  <si>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</si>
  <si>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</si>
  <si>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</si>
  <si>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</si>
  <si>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</si>
  <si>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</si>
  <si>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</si>
  <si>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</si>
  <si>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</si>
  <si>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</si>
  <si>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</si>
  <si>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</si>
  <si>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</si>
  <si>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</si>
  <si>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</si>
  <si>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</si>
  <si>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</si>
  <si>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</si>
  <si>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</si>
  <si>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</si>
  <si>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</si>
  <si>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</si>
  <si>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</si>
  <si>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</si>
  <si>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</si>
  <si>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</si>
  <si>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</si>
  <si>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</si>
  <si>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</si>
  <si>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</si>
  <si>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</si>
  <si>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</si>
  <si>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</si>
  <si>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</si>
  <si>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</si>
  <si>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</si>
  <si>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</si>
  <si>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</si>
  <si>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</si>
  <si>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</si>
  <si>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</si>
  <si>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</si>
  <si>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</si>
  <si>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</si>
  <si>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</si>
  <si>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</si>
  <si>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</si>
  <si>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</si>
  <si>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</si>
  <si>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</si>
  <si>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</si>
  <si>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</si>
  <si>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</si>
  <si>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</si>
  <si>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</si>
  <si>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</si>
  <si>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</si>
  <si>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</si>
  <si>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</si>
  <si>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</si>
  <si>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</si>
  <si>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</si>
  <si>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</si>
  <si>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</si>
  <si>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</si>
  <si>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</si>
  <si>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</si>
  <si>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</si>
  <si>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</si>
  <si>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</si>
  <si>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</si>
  <si>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</si>
  <si>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</si>
  <si>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</si>
  <si>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</si>
  <si>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</si>
  <si>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</si>
  <si>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</si>
  <si>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</si>
  <si>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</si>
  <si>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</si>
  <si>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</si>
  <si>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</si>
  <si>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</si>
  <si>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</si>
  <si>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</si>
  <si>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</si>
  <si>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</si>
  <si>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</si>
  <si>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</si>
  <si>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</si>
  <si>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</si>
  <si>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</si>
  <si>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</si>
  <si>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</si>
  <si>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</si>
  <si>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</si>
  <si>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</si>
  <si>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</si>
  <si>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</si>
  <si>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</si>
  <si>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</si>
  <si>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</si>
  <si>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</si>
  <si>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</si>
  <si>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</si>
  <si>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</si>
  <si>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</si>
  <si>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</si>
  <si>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</si>
  <si>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</si>
  <si>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</si>
  <si>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</si>
  <si>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</si>
  <si>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</si>
  <si>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</si>
  <si>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</si>
  <si>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</si>
  <si>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</si>
  <si>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</si>
  <si>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</si>
  <si>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</si>
  <si>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</si>
  <si>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</si>
  <si>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</si>
  <si>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</si>
  <si>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</si>
  <si>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</si>
  <si>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</si>
  <si>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</si>
  <si>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</si>
  <si>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</si>
  <si>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</si>
  <si>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</si>
  <si>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</si>
  <si>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</si>
  <si>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</si>
  <si>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</si>
  <si>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</si>
  <si>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</si>
  <si>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</si>
  <si>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</si>
  <si>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</si>
  <si>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</si>
  <si>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</si>
  <si>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</si>
  <si>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</si>
  <si>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</si>
  <si>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</si>
  <si>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</si>
  <si>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</si>
  <si>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</si>
  <si>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</si>
  <si>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</si>
  <si>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</si>
  <si>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</si>
  <si>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</si>
  <si>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</si>
  <si>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</si>
  <si>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</si>
  <si>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</si>
  <si>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</si>
  <si>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</si>
  <si>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</si>
  <si>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</si>
  <si>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</si>
  <si>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</si>
  <si>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</si>
  <si>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</si>
  <si>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</si>
  <si>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</si>
  <si>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</si>
  <si>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</si>
  <si>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</si>
  <si>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</si>
  <si>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</si>
  <si>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</si>
  <si>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</si>
  <si>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</si>
  <si>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</si>
  <si>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</si>
  <si>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</si>
  <si>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</si>
  <si>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</si>
  <si>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</si>
  <si>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</si>
  <si>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</si>
  <si>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</si>
  <si>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</si>
  <si>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</si>
  <si>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</si>
  <si>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</si>
  <si>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</si>
  <si>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</si>
  <si>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</si>
  <si>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</si>
  <si>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</si>
  <si>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</si>
  <si>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</si>
  <si>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</si>
  <si>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</si>
  <si>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</si>
  <si>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</si>
  <si>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</si>
  <si>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</si>
  <si>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</si>
  <si>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</si>
  <si>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</si>
  <si>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</si>
  <si>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</si>
  <si>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</si>
  <si>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</si>
  <si>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</si>
  <si>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</si>
  <si>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</si>
  <si>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</si>
  <si>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</si>
  <si>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</si>
  <si>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</si>
  <si>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</si>
  <si>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</si>
  <si>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</si>
  <si>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</si>
  <si>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</si>
  <si>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</si>
  <si>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</si>
  <si>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</si>
  <si>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</si>
  <si>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</si>
  <si>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</si>
  <si>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</si>
  <si>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</si>
  <si>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</si>
  <si>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</si>
  <si>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</si>
  <si>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</si>
  <si>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</si>
  <si>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</si>
  <si>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</si>
  <si>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</si>
  <si>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</si>
  <si>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</si>
  <si>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</si>
  <si>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</si>
  <si>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</si>
  <si>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</si>
  <si>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</si>
  <si>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</si>
  <si>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</si>
  <si>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</si>
  <si>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</si>
  <si>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</si>
  <si>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</si>
  <si>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</si>
  <si>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</si>
  <si>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</si>
  <si>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</si>
  <si>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</si>
  <si>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</si>
  <si>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</si>
  <si>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</si>
  <si>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</si>
  <si>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</si>
  <si>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</si>
  <si>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</si>
  <si>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</si>
  <si>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</si>
  <si>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</si>
  <si>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</si>
  <si>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</si>
  <si>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</si>
  <si>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</si>
  <si>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</si>
  <si>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</si>
  <si>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</si>
  <si>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</si>
  <si>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</si>
  <si>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</si>
  <si>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</si>
  <si>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</si>
  <si>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</si>
  <si>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</si>
  <si>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</si>
  <si>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</si>
  <si>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</si>
  <si>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</si>
  <si>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</si>
  <si>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</si>
  <si>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</si>
  <si>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</si>
  <si>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</si>
  <si>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</si>
  <si>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</si>
  <si>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</si>
  <si>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</si>
  <si>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</si>
  <si>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</si>
  <si>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</si>
  <si>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</si>
  <si>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</si>
  <si>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</si>
  <si>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</si>
  <si>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</si>
  <si>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</si>
  <si>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</si>
  <si>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</si>
  <si>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</si>
  <si>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</si>
  <si>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</si>
  <si>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</si>
  <si>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</si>
  <si>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</si>
  <si>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</si>
  <si>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</si>
  <si>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</si>
  <si>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</si>
  <si>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</si>
  <si>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</si>
  <si>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</si>
  <si>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</si>
  <si>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</si>
  <si>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</si>
  <si>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</si>
  <si>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</si>
  <si>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</si>
  <si>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</si>
  <si>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</si>
  <si>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</si>
  <si>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</si>
  <si>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</si>
  <si>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</si>
  <si>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</si>
  <si>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</si>
  <si>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</si>
  <si>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</si>
  <si>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</si>
  <si>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</si>
  <si>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</si>
  <si>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</si>
  <si>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</si>
  <si>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</si>
  <si>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</si>
  <si>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</si>
  <si>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</si>
  <si>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</si>
  <si>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</si>
  <si>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</si>
  <si>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</si>
  <si>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</si>
  <si>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</si>
  <si>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</si>
  <si>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</si>
  <si>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</si>
  <si>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</si>
  <si>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</si>
  <si>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</si>
  <si>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</si>
  <si>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</si>
  <si>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</si>
  <si>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</si>
  <si>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</si>
  <si>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</si>
  <si>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</si>
  <si>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</si>
  <si>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</si>
  <si>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</si>
  <si>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</si>
  <si>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</si>
  <si>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</si>
  <si>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</si>
  <si>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</si>
  <si>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</si>
  <si>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</si>
  <si>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</si>
  <si>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</si>
  <si>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</si>
  <si>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</si>
  <si>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</si>
  <si>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</si>
  <si>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</si>
  <si>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</si>
  <si>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</si>
  <si>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</si>
  <si>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</si>
  <si>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</si>
  <si>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</si>
  <si>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</si>
  <si>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</si>
  <si>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</si>
  <si>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</si>
  <si>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</si>
  <si>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</si>
  <si>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</si>
  <si>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</si>
  <si>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</si>
  <si>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</si>
  <si>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</si>
  <si>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</si>
  <si>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</si>
  <si>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</si>
  <si>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</si>
  <si>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</si>
  <si>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</si>
  <si>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</si>
  <si>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</si>
  <si>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</si>
  <si>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</si>
  <si>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</si>
  <si>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</si>
  <si>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</si>
  <si>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</si>
  <si>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</si>
  <si>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</si>
  <si>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</si>
  <si>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</si>
  <si>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</si>
  <si>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</si>
  <si>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</si>
  <si>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</si>
  <si>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</si>
  <si>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</si>
  <si>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</si>
  <si>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</si>
  <si>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</si>
  <si>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</si>
  <si>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</si>
  <si>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</si>
  <si>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</si>
  <si>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</si>
  <si>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</si>
  <si>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</si>
  <si>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</si>
  <si>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</si>
  <si>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</si>
  <si>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</si>
  <si>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</si>
  <si>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</si>
  <si>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</si>
  <si>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</si>
  <si>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</si>
  <si>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</si>
  <si>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</si>
  <si>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</si>
  <si>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</si>
  <si>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</si>
  <si>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</si>
  <si>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</si>
  <si>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</si>
  <si>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</si>
  <si>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</si>
  <si>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</si>
  <si>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</si>
  <si>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</si>
  <si>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</si>
  <si>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</si>
  <si>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</si>
  <si>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</si>
  <si>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</si>
  <si>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</si>
  <si>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</si>
  <si>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</si>
  <si>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</si>
  <si>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</si>
  <si>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</si>
  <si>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</si>
  <si>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</si>
  <si>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</si>
  <si>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</si>
  <si>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</si>
  <si>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</si>
  <si>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</si>
  <si>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</si>
  <si>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</si>
  <si>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</si>
  <si>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</si>
  <si>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</si>
  <si>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</si>
  <si>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</si>
  <si>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</si>
  <si>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</si>
  <si>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</si>
  <si>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</si>
  <si>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</si>
  <si>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</si>
  <si>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</si>
  <si>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</si>
  <si>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</si>
  <si>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</si>
  <si>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</si>
  <si>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</si>
  <si>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</si>
  <si>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</si>
  <si>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</si>
  <si>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</si>
  <si>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</si>
  <si>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</si>
  <si>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</si>
  <si>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</si>
  <si>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</si>
  <si>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</si>
  <si>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</si>
  <si>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</si>
  <si>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</si>
  <si>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</si>
  <si>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</si>
  <si>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</si>
  <si>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</si>
  <si>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</si>
  <si>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</si>
  <si>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</si>
  <si>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</si>
  <si>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</si>
  <si>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</si>
  <si>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</si>
  <si>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</si>
  <si>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</si>
  <si>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</si>
  <si>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</si>
  <si>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</si>
  <si>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</si>
  <si>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</si>
  <si>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</si>
  <si>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</si>
  <si>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</si>
  <si>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</si>
  <si>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</si>
  <si>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</si>
  <si>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</si>
  <si>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</si>
  <si>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</si>
  <si>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</si>
  <si>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</si>
  <si>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</si>
  <si>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</si>
  <si>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</si>
  <si>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</si>
  <si>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</si>
  <si>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</si>
  <si>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</si>
  <si>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</si>
  <si>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</si>
  <si>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</si>
  <si>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</si>
  <si>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</si>
  <si>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</si>
  <si>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</si>
  <si>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</si>
  <si>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</si>
  <si>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</si>
  <si>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</si>
  <si>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</si>
  <si>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</si>
  <si>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</si>
  <si>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</si>
  <si>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</si>
  <si>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</si>
  <si>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</si>
  <si>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</si>
  <si>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</si>
  <si>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</si>
  <si>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</si>
  <si>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</si>
  <si>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</si>
  <si>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</si>
  <si>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</si>
  <si>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</si>
  <si>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</si>
  <si>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</si>
  <si>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</si>
  <si>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</si>
  <si>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</si>
  <si>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</si>
  <si>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</si>
  <si>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</si>
  <si>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</si>
  <si>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</si>
  <si>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</si>
  <si>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</si>
  <si>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</si>
  <si>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</si>
  <si>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</si>
  <si>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</si>
  <si>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</si>
  <si>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</si>
  <si>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</si>
  <si>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</si>
  <si>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</si>
  <si>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</si>
  <si>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</si>
  <si>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</si>
  <si>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</si>
  <si>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</si>
  <si>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</si>
  <si>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</si>
  <si>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</si>
  <si>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</si>
  <si>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</si>
  <si>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</si>
  <si>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</si>
  <si>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</si>
  <si>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</si>
  <si>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</si>
  <si>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</si>
  <si>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</si>
  <si>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</si>
  <si>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</si>
  <si>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</si>
  <si>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</si>
  <si>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</si>
  <si>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</si>
  <si>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</si>
  <si>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</si>
  <si>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</si>
  <si>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</si>
  <si>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</si>
  <si>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</si>
  <si>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</si>
  <si>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</si>
  <si>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</si>
  <si>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</si>
  <si>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</si>
  <si>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</si>
  <si>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</si>
  <si>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</si>
  <si>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</si>
  <si>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</si>
  <si>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</si>
  <si>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</si>
  <si>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</si>
  <si>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</si>
  <si>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</si>
  <si>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</si>
  <si>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</si>
  <si>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</si>
  <si>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</si>
  <si>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</si>
  <si>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</si>
  <si>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</si>
  <si>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</si>
  <si>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</si>
  <si>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</si>
  <si>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</si>
  <si>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</si>
  <si>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</si>
  <si>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</si>
  <si>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</si>
  <si>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</si>
  <si>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</si>
  <si>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</si>
  <si>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</si>
  <si>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</si>
  <si>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</si>
  <si>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</si>
  <si>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</si>
  <si>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</si>
  <si>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</si>
  <si>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</si>
  <si>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</si>
  <si>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</si>
  <si>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</si>
  <si>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</si>
  <si>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</si>
  <si>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</si>
  <si>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</si>
  <si>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</si>
  <si>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</si>
  <si>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</si>
  <si>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</si>
  <si>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</si>
  <si>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</si>
  <si>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</si>
  <si>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</si>
  <si>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</si>
  <si>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</si>
  <si>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</si>
  <si>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</si>
  <si>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</si>
  <si>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</si>
  <si>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</si>
  <si>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</si>
  <si>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</si>
  <si>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</si>
  <si>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</si>
  <si>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</si>
  <si>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</si>
  <si>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</si>
  <si>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</si>
  <si>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</si>
  <si>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</si>
  <si>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</si>
  <si>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</si>
  <si>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</si>
  <si>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</si>
  <si>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</si>
  <si>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</si>
  <si>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</si>
  <si>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</si>
  <si>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</si>
  <si>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</si>
  <si>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</si>
  <si>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</si>
  <si>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</si>
  <si>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</si>
  <si>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</si>
  <si>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</si>
  <si>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</si>
  <si>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</si>
  <si>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</si>
  <si>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</si>
  <si>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</si>
  <si>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</si>
  <si>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</si>
  <si>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</si>
  <si>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</si>
  <si>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</si>
  <si>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</si>
  <si>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</si>
  <si>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</si>
  <si>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</si>
  <si>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</si>
  <si>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</si>
  <si>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</si>
  <si>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</si>
  <si>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</si>
  <si>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</si>
  <si>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</si>
  <si>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</si>
  <si>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</si>
  <si>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</si>
  <si>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</si>
  <si>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</si>
  <si>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</si>
  <si>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</si>
  <si>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</si>
  <si>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</si>
  <si>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</si>
  <si>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</si>
  <si>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</si>
  <si>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</si>
  <si>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</si>
  <si>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</si>
  <si>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</si>
  <si>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</si>
  <si>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</si>
  <si>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</si>
  <si>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</si>
  <si>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</si>
  <si>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</si>
  <si>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</si>
  <si>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</si>
  <si>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</si>
  <si>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</si>
  <si>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</si>
  <si>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</si>
  <si>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</si>
  <si>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</si>
  <si>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</si>
  <si>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</si>
  <si>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</si>
  <si>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</si>
  <si>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</si>
  <si>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</si>
  <si>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</si>
  <si>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</si>
  <si>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</si>
  <si>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</si>
  <si>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</si>
  <si>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</si>
  <si>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</si>
  <si>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</si>
  <si>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</si>
  <si>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</si>
  <si>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</si>
  <si>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</si>
  <si>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</si>
  <si>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</si>
  <si>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</si>
  <si>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</si>
  <si>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</si>
  <si>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</si>
  <si>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</si>
  <si>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</si>
  <si>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</si>
  <si>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</si>
  <si>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</si>
  <si>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</si>
  <si>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</si>
  <si>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</si>
  <si>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</si>
  <si>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</si>
  <si>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</si>
  <si>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</si>
  <si>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</si>
  <si>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</si>
  <si>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</si>
  <si>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</si>
  <si>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</si>
  <si>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</si>
  <si>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</si>
  <si>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</si>
  <si>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</si>
  <si>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</si>
  <si>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</si>
  <si>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</si>
  <si>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</si>
  <si>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</si>
  <si>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</si>
  <si>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</si>
  <si>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</si>
  <si>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</si>
  <si>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</si>
  <si>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</si>
  <si>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</si>
  <si>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</si>
  <si>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</si>
  <si>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</si>
  <si>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</si>
  <si>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</si>
  <si>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</si>
  <si>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</si>
  <si>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</si>
  <si>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</si>
  <si>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</si>
  <si>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</si>
  <si>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</si>
  <si>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</si>
  <si>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</si>
  <si>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</si>
  <si>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</si>
  <si>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</si>
  <si>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</si>
  <si>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</si>
  <si>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</si>
  <si>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</si>
  <si>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</si>
  <si>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</si>
  <si>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</si>
  <si>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</si>
  <si>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</si>
  <si>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</si>
  <si>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</si>
  <si>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</si>
  <si>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</si>
  <si>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</si>
  <si>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</si>
  <si>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</si>
  <si>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</si>
  <si>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</si>
  <si>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</si>
  <si>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</si>
  <si>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</si>
  <si>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</si>
  <si>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</si>
  <si>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</si>
  <si>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</si>
  <si>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</si>
  <si>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</si>
  <si>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</si>
  <si>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</si>
  <si>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</si>
  <si>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</si>
  <si>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</si>
  <si>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</si>
  <si>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</si>
  <si>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</si>
  <si>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</si>
  <si>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</si>
  <si>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</si>
  <si>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</si>
  <si>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</si>
  <si>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</si>
  <si>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</si>
  <si>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</si>
  <si>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</si>
  <si>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</si>
  <si>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</si>
  <si>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</si>
  <si>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</si>
  <si>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</si>
  <si>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</si>
  <si>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</si>
  <si>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</si>
  <si>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</si>
  <si>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</si>
  <si>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</si>
  <si>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</si>
  <si>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</si>
  <si>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</si>
  <si>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</si>
  <si>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</si>
  <si>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</si>
  <si>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</si>
  <si>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</si>
  <si>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</si>
  <si>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</si>
  <si>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</si>
  <si>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</si>
  <si>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</si>
  <si>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</si>
  <si>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</si>
  <si>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</si>
  <si>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</si>
  <si>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</si>
  <si>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</si>
  <si>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</si>
  <si>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</si>
  <si>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</si>
  <si>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</si>
  <si>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</si>
  <si>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</si>
  <si>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</si>
  <si>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</si>
  <si>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</si>
  <si>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</si>
  <si>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</si>
  <si>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</si>
  <si>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</si>
  <si>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</si>
  <si>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</si>
  <si>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</si>
  <si>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</si>
  <si>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</si>
  <si>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</si>
  <si>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</si>
  <si>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</si>
  <si>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</si>
  <si>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</si>
  <si>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</si>
  <si>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</si>
  <si>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</si>
  <si>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</si>
  <si>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</si>
  <si>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</si>
  <si>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</si>
  <si>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</si>
  <si>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</si>
  <si>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</si>
  <si>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</si>
  <si>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</si>
  <si>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</si>
  <si>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</si>
  <si>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</si>
  <si>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</si>
  <si>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</si>
  <si>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</si>
  <si>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</si>
  <si>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</si>
  <si>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</si>
  <si>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</si>
  <si>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</si>
  <si>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</si>
  <si>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</si>
  <si>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</si>
  <si>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</si>
  <si>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</si>
  <si>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</si>
  <si>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</si>
  <si>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</si>
  <si>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</si>
  <si>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</si>
  <si>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</si>
  <si>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</si>
  <si>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</si>
  <si>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</si>
  <si>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</si>
  <si>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</si>
  <si>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</si>
  <si>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</si>
  <si>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</si>
  <si>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</si>
  <si>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</si>
  <si>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</si>
  <si>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</si>
  <si>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</si>
  <si>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</si>
  <si>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</si>
  <si>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</si>
  <si>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</si>
  <si>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</si>
  <si>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</si>
  <si>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</si>
  <si>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</si>
  <si>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</si>
  <si>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</si>
  <si>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</si>
  <si>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</si>
  <si>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</si>
  <si>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</si>
  <si>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</si>
  <si>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</si>
  <si>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</si>
  <si>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</si>
  <si>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</si>
  <si>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</si>
  <si>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</si>
  <si>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</si>
  <si>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</si>
  <si>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</si>
  <si>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</si>
  <si>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</si>
  <si>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</si>
  <si>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</si>
  <si>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</si>
  <si>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</si>
  <si>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</si>
  <si>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</si>
  <si>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</si>
  <si>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</si>
  <si>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</si>
  <si>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</si>
  <si>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</si>
  <si>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</si>
  <si>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</si>
  <si>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</si>
  <si>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</si>
  <si>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</si>
  <si>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</si>
  <si>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</si>
  <si>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</si>
  <si>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</si>
  <si>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</si>
  <si>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</si>
  <si>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</si>
  <si>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</si>
  <si>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</si>
  <si>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</si>
  <si>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</si>
  <si>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</si>
  <si>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</si>
  <si>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</si>
  <si>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</si>
  <si>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</si>
  <si>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</si>
  <si>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</si>
  <si>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</si>
  <si>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</si>
  <si>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</si>
  <si>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</si>
  <si>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</si>
  <si>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</si>
  <si>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</si>
  <si>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</si>
  <si>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</si>
  <si>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</si>
  <si>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</si>
  <si>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</si>
  <si>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</si>
  <si>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</si>
  <si>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</si>
  <si>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</si>
  <si>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</si>
  <si>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</si>
  <si>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</si>
  <si>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</si>
  <si>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</si>
  <si>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</si>
  <si>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</si>
  <si>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</si>
  <si>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</si>
  <si>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</si>
  <si>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</si>
  <si>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</si>
  <si>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</si>
  <si>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</si>
  <si>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</si>
  <si>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</si>
  <si>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</si>
  <si>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</si>
  <si>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</si>
  <si>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</si>
  <si>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</si>
  <si>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</si>
  <si>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</si>
  <si>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</si>
  <si>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</si>
  <si>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</si>
  <si>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</si>
  <si>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</si>
  <si>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</si>
  <si>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</si>
  <si>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</si>
  <si>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</si>
  <si>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</si>
  <si>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</si>
  <si>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</si>
  <si>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</si>
  <si>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</si>
  <si>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</si>
  <si>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</si>
  <si>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</si>
  <si>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</si>
  <si>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</si>
  <si>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</si>
  <si>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</si>
  <si>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</si>
  <si>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</si>
  <si>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</si>
  <si>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</si>
  <si>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</si>
  <si>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</si>
  <si>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</si>
  <si>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</si>
  <si>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</si>
  <si>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</si>
  <si>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</si>
  <si>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</si>
  <si>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</si>
  <si>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</si>
  <si>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</si>
  <si>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</si>
  <si>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</si>
  <si>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</si>
  <si>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</si>
  <si>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</si>
  <si>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</si>
  <si>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</si>
  <si>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</si>
  <si>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</si>
  <si>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</si>
  <si>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</si>
  <si>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</si>
  <si>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</si>
  <si>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</si>
  <si>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</si>
  <si>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</si>
  <si>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</si>
  <si>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</si>
  <si>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</si>
  <si>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</si>
  <si>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</si>
  <si>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</si>
  <si>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</si>
  <si>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</si>
  <si>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</si>
  <si>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</si>
  <si>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</si>
  <si>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</si>
  <si>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</si>
  <si>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</si>
  <si>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</si>
  <si>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</si>
  <si>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</si>
  <si>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</si>
  <si>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</si>
  <si>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</si>
  <si>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</si>
  <si>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</si>
  <si>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</si>
  <si>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</si>
  <si>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</si>
  <si>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</si>
  <si>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</si>
  <si>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</si>
  <si>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</si>
  <si>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</si>
  <si>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</si>
  <si>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</si>
  <si>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</si>
  <si>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</si>
  <si>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</si>
  <si>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</si>
  <si>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</si>
  <si>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</si>
  <si>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</si>
  <si>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</si>
  <si>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</si>
  <si>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</si>
  <si>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</si>
  <si>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</si>
  <si>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</si>
  <si>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</si>
  <si>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</si>
  <si>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</si>
  <si>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</si>
  <si>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</si>
  <si>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</si>
  <si>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</si>
  <si>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</si>
  <si>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</si>
  <si>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</si>
  <si>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</si>
  <si>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</si>
  <si>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</si>
  <si>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</si>
  <si>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</si>
  <si>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</si>
  <si>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</si>
  <si>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</si>
  <si>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</si>
  <si>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</si>
  <si>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</si>
  <si>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</si>
  <si>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</si>
  <si>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</si>
  <si>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</si>
  <si>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</si>
  <si>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</si>
  <si>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</si>
  <si>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</si>
  <si>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</si>
  <si>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</si>
  <si>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</si>
  <si>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</si>
  <si>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</si>
  <si>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</si>
  <si>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</si>
  <si>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</si>
  <si>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</si>
  <si>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</si>
  <si>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</si>
  <si>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</si>
  <si>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</si>
  <si>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</si>
  <si>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</si>
  <si>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</si>
  <si>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</si>
  <si>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</si>
  <si>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</si>
  <si>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</si>
  <si>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</si>
  <si>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</si>
  <si>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</si>
  <si>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</si>
  <si>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</si>
  <si>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</si>
  <si>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</si>
  <si>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</si>
  <si>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</si>
  <si>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</si>
  <si>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</si>
  <si>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</si>
  <si>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</si>
  <si>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</si>
  <si>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</si>
  <si>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</si>
  <si>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</si>
  <si>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</si>
  <si>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</si>
  <si>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</si>
  <si>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</si>
  <si>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</si>
  <si>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</si>
  <si>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</si>
  <si>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</si>
  <si>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</si>
  <si>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</si>
  <si>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</si>
  <si>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</si>
  <si>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</si>
  <si>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</si>
  <si>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</si>
  <si>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</si>
  <si>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</si>
  <si>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</si>
  <si>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</si>
  <si>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</si>
  <si>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</si>
  <si>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</si>
  <si>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</si>
  <si>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</si>
  <si>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</si>
  <si>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</si>
  <si>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</si>
  <si>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</si>
  <si>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</si>
  <si>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</si>
  <si>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</si>
  <si>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</si>
  <si>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</si>
  <si>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</si>
  <si>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</si>
  <si>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</si>
  <si>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</si>
  <si>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</si>
  <si>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</si>
  <si>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</si>
  <si>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</si>
  <si>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</si>
  <si>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</si>
  <si>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</si>
  <si>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</si>
  <si>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</si>
  <si>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</si>
  <si>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</si>
  <si>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</si>
  <si>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</si>
  <si>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</si>
  <si>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</si>
  <si>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</si>
  <si>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</si>
  <si>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</si>
  <si>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</si>
  <si>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</si>
  <si>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</si>
  <si>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</si>
  <si>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</si>
  <si>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</si>
  <si>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</si>
  <si>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</si>
  <si>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</si>
  <si>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</si>
  <si>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</si>
  <si>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</si>
  <si>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</si>
  <si>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</si>
  <si>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</si>
  <si>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</si>
  <si>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</si>
  <si>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</si>
  <si>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</si>
  <si>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</si>
  <si>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</si>
  <si>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</si>
  <si>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</si>
  <si>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</si>
  <si>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</si>
  <si>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</si>
  <si>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</si>
  <si>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</si>
  <si>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</si>
  <si>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</si>
  <si>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</si>
  <si>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</si>
  <si>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</si>
  <si>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</si>
  <si>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</si>
  <si>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</si>
  <si>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</si>
  <si>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</si>
  <si>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</si>
  <si>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</si>
  <si>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</si>
  <si>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</si>
  <si>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</si>
  <si>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</si>
  <si>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</si>
  <si>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</si>
  <si>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</si>
  <si>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</si>
  <si>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</si>
  <si>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</si>
  <si>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</si>
  <si>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</si>
  <si>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</si>
  <si>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</si>
  <si>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</si>
  <si>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</si>
  <si>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</si>
  <si>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</si>
  <si>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</si>
  <si>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</si>
  <si>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</si>
  <si>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</si>
  <si>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</si>
  <si>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</si>
  <si>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</si>
  <si>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</si>
  <si>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</si>
  <si>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</si>
  <si>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</si>
  <si>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</si>
  <si>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</si>
  <si>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</si>
  <si>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</si>
  <si>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</si>
  <si>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</si>
  <si>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</si>
  <si>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</si>
  <si>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</si>
  <si>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</si>
  <si>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</si>
  <si>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</si>
  <si>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</si>
  <si>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</si>
  <si>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</si>
  <si>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</si>
  <si>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</si>
  <si>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</si>
  <si>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</si>
  <si>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</si>
  <si>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</si>
  <si>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</si>
  <si>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</si>
  <si>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</si>
  <si>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</si>
  <si>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</si>
  <si>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</si>
  <si>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</si>
  <si>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</si>
  <si>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</si>
  <si>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</si>
  <si>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</si>
  <si>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</si>
  <si>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</si>
  <si>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</si>
  <si>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</si>
  <si>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</si>
  <si>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</si>
  <si>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</si>
  <si>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</si>
  <si>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</si>
  <si>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</si>
  <si>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</si>
  <si>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</si>
  <si>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</si>
  <si>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</si>
  <si>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</si>
  <si>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</si>
  <si>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</si>
  <si>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</si>
  <si>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</si>
  <si>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</si>
  <si>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</si>
  <si>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</si>
  <si>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</si>
  <si>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</si>
  <si>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</si>
  <si>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</si>
  <si>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</si>
  <si>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</si>
  <si>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</si>
  <si>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</si>
  <si>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</si>
  <si>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</si>
  <si>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</si>
  <si>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</si>
  <si>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</si>
  <si>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</si>
  <si>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</si>
  <si>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</si>
  <si>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</si>
  <si>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</si>
  <si>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</si>
  <si>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</si>
  <si>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</si>
  <si>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</si>
  <si>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</si>
  <si>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</si>
  <si>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</si>
  <si>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</si>
  <si>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</si>
  <si>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</si>
  <si>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</si>
  <si>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</si>
  <si>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</si>
  <si>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</si>
  <si>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</si>
  <si>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</si>
  <si>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</si>
  <si>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</si>
  <si>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</si>
  <si>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</si>
  <si>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</si>
  <si>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</si>
  <si>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</si>
  <si>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</si>
  <si>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</si>
  <si>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</si>
  <si>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</si>
  <si>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</si>
  <si>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</si>
  <si>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</si>
  <si>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</si>
  <si>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</si>
  <si>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</si>
  <si>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</si>
  <si>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</si>
  <si>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</si>
  <si>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</si>
  <si>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</si>
  <si>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</si>
  <si>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</si>
  <si>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</si>
  <si>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</si>
  <si>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</si>
  <si>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</si>
  <si>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</si>
  <si>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</si>
  <si>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</si>
  <si>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</si>
  <si>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</si>
  <si>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</si>
  <si>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</si>
  <si>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</si>
  <si>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</si>
  <si>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</si>
  <si>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</si>
  <si>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</si>
  <si>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</si>
  <si>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</si>
  <si>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</si>
  <si>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</si>
  <si>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</si>
  <si>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</si>
  <si>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</si>
  <si>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</si>
  <si>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</si>
  <si>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</si>
  <si>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</si>
  <si>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</si>
  <si>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</si>
  <si>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</si>
  <si>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</si>
  <si>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</si>
  <si>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</si>
  <si>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</si>
  <si>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</si>
  <si>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</si>
  <si>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</si>
  <si>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</si>
  <si>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</si>
  <si>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</si>
  <si>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</si>
  <si>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</si>
  <si>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</si>
  <si>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</si>
  <si>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</si>
  <si>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</si>
  <si>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</si>
  <si>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</si>
  <si>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</si>
  <si>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</si>
  <si>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</si>
  <si>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</si>
  <si>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</si>
  <si>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</si>
  <si>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</si>
  <si>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</si>
  <si>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</si>
  <si>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</si>
  <si>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</si>
  <si>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</si>
  <si>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</si>
  <si>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</si>
  <si>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</si>
  <si>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</si>
  <si>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</si>
  <si>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</si>
  <si>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</si>
  <si>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</si>
  <si>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</si>
  <si>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</si>
  <si>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</si>
  <si>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</si>
  <si>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</si>
  <si>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</si>
  <si>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</si>
  <si>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</si>
  <si>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</si>
  <si>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</si>
  <si>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</si>
  <si>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</si>
  <si>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</si>
  <si>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</si>
  <si>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</si>
  <si>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</si>
  <si>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</si>
  <si>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</si>
  <si>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</si>
  <si>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</si>
  <si>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</si>
  <si>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</si>
  <si>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</si>
  <si>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</si>
  <si>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</si>
  <si>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</si>
  <si>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</si>
  <si>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</si>
  <si>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</si>
  <si>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</si>
  <si>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</si>
  <si>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</si>
  <si>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</si>
  <si>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</si>
  <si>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</si>
  <si>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</si>
  <si>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</si>
  <si>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</si>
  <si>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</si>
  <si>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</si>
  <si>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</si>
  <si>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</si>
  <si>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</si>
  <si>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</si>
  <si>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</si>
  <si>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</si>
  <si>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</si>
  <si>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</si>
  <si>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</si>
  <si>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</si>
  <si>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</si>
  <si>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</si>
  <si>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</si>
  <si>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</si>
  <si>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</si>
  <si>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</si>
  <si>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</si>
  <si>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</si>
  <si>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</si>
  <si>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</si>
  <si>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</si>
  <si>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</si>
  <si>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</si>
  <si>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</si>
  <si>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</si>
  <si>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</si>
  <si>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</si>
  <si>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</si>
  <si>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</si>
  <si>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</si>
  <si>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</si>
  <si>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</si>
  <si>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</si>
  <si>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</si>
  <si>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</si>
  <si>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</si>
  <si>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</si>
  <si>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</si>
  <si>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</si>
  <si>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</si>
  <si>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</si>
  <si>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</si>
  <si>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</si>
  <si>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</si>
  <si>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</si>
  <si>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</si>
  <si>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</si>
  <si>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</si>
  <si>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</si>
  <si>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</si>
  <si>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</si>
  <si>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</si>
  <si>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</si>
  <si>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</si>
  <si>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</si>
  <si>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</si>
  <si>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</si>
  <si>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</si>
  <si>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</si>
  <si>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</si>
  <si>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</si>
  <si>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</si>
  <si>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</si>
  <si>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</si>
  <si>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</si>
  <si>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</si>
  <si>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</si>
  <si>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</si>
  <si>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</si>
  <si>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</si>
  <si>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</si>
  <si>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</si>
  <si>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</si>
  <si>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</si>
  <si>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</si>
  <si>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</si>
  <si>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</si>
  <si>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</si>
  <si>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</si>
  <si>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</si>
  <si>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</si>
  <si>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</si>
  <si>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</si>
  <si>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</si>
  <si>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</si>
  <si>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</si>
  <si>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</si>
  <si>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</si>
  <si>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</si>
  <si>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</si>
  <si>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</si>
  <si>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</si>
  <si>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</si>
  <si>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</si>
  <si>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</si>
  <si>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</si>
  <si>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</si>
  <si>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</si>
  <si>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</si>
  <si>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</si>
  <si>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</si>
  <si>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</si>
  <si>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</si>
  <si>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</si>
  <si>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</si>
  <si>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</si>
  <si>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</si>
  <si>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</si>
  <si>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</si>
  <si>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</si>
  <si>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</si>
  <si>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</si>
  <si>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</si>
  <si>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</si>
  <si>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</si>
  <si>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</si>
  <si>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</si>
  <si>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</si>
  <si>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</si>
  <si>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</si>
  <si>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</si>
  <si>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</si>
  <si>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</si>
  <si>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</si>
  <si>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</si>
  <si>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</si>
  <si>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</si>
  <si>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</si>
  <si>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</si>
  <si>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</si>
  <si>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</si>
  <si>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</si>
  <si>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</si>
  <si>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</si>
  <si>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</si>
  <si>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</si>
  <si>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</si>
  <si>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</si>
  <si>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</si>
  <si>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</si>
  <si>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</si>
  <si>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</si>
  <si>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</si>
  <si>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</si>
  <si>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</si>
  <si>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</si>
  <si>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</si>
  <si>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</si>
  <si>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</si>
  <si>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</si>
  <si>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</si>
  <si>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</si>
  <si>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</si>
  <si>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</si>
  <si>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</si>
  <si>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</si>
  <si>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</si>
  <si>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</si>
  <si>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</si>
  <si>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</si>
  <si>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</si>
  <si>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</si>
  <si>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</si>
  <si>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</si>
  <si>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</si>
  <si>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</si>
  <si>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</si>
  <si>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</si>
  <si>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</si>
  <si>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</si>
  <si>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</si>
  <si>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</si>
  <si>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</si>
  <si>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</si>
  <si>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</si>
  <si>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</si>
  <si>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</si>
  <si>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</si>
  <si>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</si>
  <si>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</si>
  <si>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</si>
  <si>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</si>
  <si>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</si>
  <si>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</si>
  <si>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</si>
  <si>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</si>
  <si>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</si>
  <si>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</si>
  <si>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</si>
  <si>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</si>
  <si>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</si>
  <si>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</si>
  <si>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</si>
  <si>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</si>
  <si>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</si>
  <si>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</si>
  <si>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</si>
  <si>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</si>
  <si>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</si>
  <si>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</si>
  <si>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</si>
  <si>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</si>
  <si>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</si>
  <si>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</si>
  <si>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</si>
  <si>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</si>
  <si>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</si>
  <si>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</si>
  <si>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</si>
  <si>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</si>
  <si>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</si>
  <si>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</si>
  <si>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</si>
  <si>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</si>
  <si>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</si>
  <si>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</si>
  <si>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</si>
  <si>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</si>
  <si>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</si>
  <si>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</si>
  <si>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</si>
  <si>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</si>
  <si>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</si>
  <si>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</si>
  <si>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</si>
  <si>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</si>
  <si>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</si>
  <si>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</si>
  <si>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</si>
  <si>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</si>
  <si>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</si>
  <si>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</si>
  <si>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</si>
  <si>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</si>
  <si>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</si>
  <si>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</si>
  <si>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</si>
  <si>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</si>
  <si>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</si>
  <si>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</si>
  <si>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</si>
  <si>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</si>
  <si>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</si>
  <si>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</si>
  <si>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</si>
  <si>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</si>
  <si>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</si>
  <si>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</si>
  <si>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</si>
  <si>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</si>
  <si>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</si>
  <si>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</si>
  <si>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</si>
  <si>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</si>
  <si>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</si>
  <si>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</si>
  <si>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</si>
  <si>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</si>
  <si>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</si>
  <si>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</si>
  <si>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</si>
  <si>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</si>
  <si>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</si>
  <si>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</si>
  <si>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</si>
  <si>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</si>
  <si>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</si>
  <si>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</si>
  <si>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</si>
  <si>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</si>
  <si>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</si>
  <si>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</si>
  <si>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</si>
  <si>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</si>
  <si>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</si>
  <si>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</si>
  <si>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</si>
  <si>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</si>
  <si>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</si>
  <si>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</si>
  <si>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</si>
  <si>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</si>
  <si>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</si>
  <si>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</si>
  <si>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</si>
  <si>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</si>
  <si>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</si>
  <si>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</si>
  <si>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</si>
  <si>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</si>
  <si>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</si>
  <si>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</si>
  <si>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</si>
  <si>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</si>
  <si>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</si>
  <si>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</si>
  <si>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</si>
  <si>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</si>
  <si>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</si>
  <si>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</si>
  <si>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</si>
  <si>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</si>
  <si>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</si>
  <si>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</si>
  <si>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</si>
  <si>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</si>
  <si>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</si>
  <si>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</si>
  <si>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</si>
  <si>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</si>
  <si>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</si>
  <si>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</si>
  <si>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</si>
  <si>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</si>
  <si>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</si>
  <si>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</si>
  <si>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</si>
  <si>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</si>
  <si>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</si>
  <si>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</si>
  <si>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</si>
  <si>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</si>
  <si>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</si>
  <si>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</si>
  <si>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</si>
  <si>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</si>
  <si>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</si>
  <si>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</si>
  <si>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</si>
  <si>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</si>
  <si>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</si>
  <si>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</si>
  <si>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</si>
  <si>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</si>
  <si>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</si>
  <si>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</si>
  <si>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</si>
  <si>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</si>
  <si>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</si>
  <si>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</si>
  <si>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</si>
  <si>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</si>
  <si>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</si>
  <si>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</si>
  <si>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</si>
  <si>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</si>
  <si>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</si>
  <si>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</si>
  <si>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</si>
  <si>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</si>
  <si>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</si>
  <si>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</si>
  <si>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</si>
  <si>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</si>
  <si>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</si>
  <si>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</si>
  <si>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</si>
  <si>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</si>
  <si>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</si>
  <si>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</si>
  <si>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</si>
  <si>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</si>
  <si>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</si>
  <si>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</si>
  <si>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</si>
  <si>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</si>
  <si>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</si>
  <si>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</si>
  <si>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</si>
  <si>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</si>
  <si>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</si>
  <si>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</si>
  <si>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</si>
  <si>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</si>
  <si>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</si>
  <si>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</si>
  <si>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</si>
  <si>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</si>
  <si>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</si>
  <si>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</si>
  <si>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</si>
  <si>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</si>
  <si>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</si>
  <si>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</si>
  <si>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</si>
  <si>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</si>
  <si>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</si>
  <si>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</si>
  <si>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</si>
  <si>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</si>
  <si>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</si>
  <si>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</si>
  <si>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</si>
  <si>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</si>
  <si>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</si>
  <si>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</si>
  <si>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</si>
  <si>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</si>
  <si>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</si>
  <si>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</si>
  <si>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</si>
  <si>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</si>
  <si>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</si>
  <si>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</si>
  <si>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</si>
  <si>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</si>
  <si>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</si>
  <si>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</si>
  <si>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</si>
  <si>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</si>
  <si>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</si>
  <si>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</si>
  <si>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</si>
  <si>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</si>
  <si>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</si>
  <si>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</si>
  <si>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</si>
  <si>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</si>
  <si>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</si>
  <si>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</si>
  <si>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</si>
  <si>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</si>
  <si>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</si>
  <si>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</si>
  <si>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</si>
  <si>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</si>
  <si>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</si>
  <si>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</si>
  <si>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</si>
  <si>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</si>
  <si>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</si>
  <si>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</si>
  <si>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</si>
  <si>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</si>
  <si>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</si>
  <si>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</si>
  <si>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</si>
  <si>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</si>
  <si>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</si>
  <si>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</si>
  <si>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</si>
  <si>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</si>
  <si>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</si>
  <si>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</si>
  <si>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</si>
  <si>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</si>
  <si>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</si>
  <si>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</si>
  <si>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</si>
  <si>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</si>
  <si>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</si>
  <si>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</si>
  <si>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</si>
  <si>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</si>
  <si>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</si>
  <si>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</si>
  <si>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</si>
  <si>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</si>
  <si>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</si>
  <si>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</si>
  <si>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</si>
  <si>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</si>
  <si>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</si>
  <si>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</si>
  <si>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</si>
  <si>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</si>
  <si>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</si>
  <si>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</si>
  <si>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</si>
  <si>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</si>
  <si>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</si>
  <si>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</si>
  <si>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</si>
  <si>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</si>
  <si>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</si>
  <si>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</si>
  <si>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</si>
  <si>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</si>
  <si>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</si>
  <si>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</si>
  <si>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</si>
  <si>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</si>
  <si>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</si>
  <si>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</si>
  <si>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</si>
  <si>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</si>
  <si>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</si>
  <si>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</si>
  <si>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</si>
  <si>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</si>
  <si>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</si>
  <si>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</si>
  <si>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</si>
  <si>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</si>
  <si>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</si>
  <si>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</si>
  <si>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</si>
  <si>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</si>
  <si>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</si>
  <si>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</si>
  <si>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</si>
  <si>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</si>
  <si>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</si>
  <si>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</si>
  <si>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</si>
  <si>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</si>
  <si>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</si>
  <si>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</si>
  <si>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</si>
  <si>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</si>
  <si>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</si>
  <si>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</si>
  <si>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</si>
  <si>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</si>
  <si>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</si>
  <si>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</si>
  <si>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</si>
  <si>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</si>
  <si>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</si>
  <si>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</si>
  <si>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</si>
  <si>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</si>
  <si>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</si>
  <si>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</si>
  <si>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</si>
  <si>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</si>
  <si>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</si>
  <si>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</si>
  <si>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</si>
  <si>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</si>
  <si>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</si>
  <si>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</si>
  <si>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</si>
  <si>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</si>
  <si>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</si>
  <si>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</si>
  <si>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</si>
  <si>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</si>
  <si>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</si>
  <si>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</si>
  <si>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</si>
  <si>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</si>
  <si>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</si>
  <si>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</si>
  <si>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</si>
  <si>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</si>
  <si>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</si>
  <si>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</si>
  <si>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</si>
  <si>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</si>
  <si>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</si>
  <si>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</si>
  <si>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</si>
  <si>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</si>
  <si>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</si>
  <si>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</si>
  <si>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</si>
  <si>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</si>
  <si>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</si>
  <si>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</si>
  <si>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</si>
  <si>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</si>
  <si>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</si>
  <si>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</si>
  <si>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</si>
  <si>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</si>
  <si>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</si>
  <si>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</si>
  <si>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</si>
  <si>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</si>
  <si>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</si>
  <si>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</si>
  <si>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</si>
  <si>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</si>
  <si>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</si>
  <si>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</si>
  <si>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</si>
  <si>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</si>
  <si>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</si>
  <si>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</si>
  <si>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</si>
  <si>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</si>
  <si>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</si>
  <si>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</si>
  <si>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</si>
  <si>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</si>
  <si>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</si>
  <si>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</si>
  <si>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</si>
  <si>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</si>
  <si>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</si>
  <si>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</si>
  <si>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</si>
  <si>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</si>
  <si>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</si>
  <si>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</si>
  <si>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</si>
  <si>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</si>
  <si>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</si>
  <si>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</si>
  <si>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</si>
  <si>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</si>
  <si>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</si>
  <si>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</si>
  <si>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</si>
  <si>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</si>
  <si>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</si>
  <si>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</si>
  <si>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</si>
  <si>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</si>
  <si>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</si>
  <si>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</si>
  <si>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</si>
  <si>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</si>
  <si>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</si>
  <si>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</si>
  <si>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</si>
  <si>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</si>
  <si>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</si>
  <si>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</si>
  <si>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</si>
  <si>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</si>
  <si>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</si>
  <si>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</si>
  <si>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</si>
  <si>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</si>
  <si>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</si>
  <si>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</si>
  <si>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</si>
  <si>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</si>
  <si>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</si>
  <si>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</si>
  <si>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</si>
  <si>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</si>
  <si>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</si>
  <si>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</si>
  <si>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</si>
  <si>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</si>
  <si>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</si>
  <si>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</si>
  <si>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</si>
  <si>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</si>
  <si>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</si>
  <si>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</si>
  <si>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</si>
  <si>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</si>
  <si>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</si>
  <si>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</si>
  <si>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</si>
  <si>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</si>
  <si>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</si>
  <si>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</si>
  <si>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</si>
  <si>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</si>
  <si>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</si>
  <si>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</si>
  <si>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</si>
  <si>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</si>
  <si>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</si>
  <si>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</si>
  <si>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</si>
  <si>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</si>
  <si>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</si>
  <si>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</si>
  <si>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</si>
  <si>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</si>
  <si>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</si>
  <si>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</si>
  <si>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</si>
  <si>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</si>
  <si>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</si>
  <si>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</si>
  <si>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</si>
  <si>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</si>
  <si>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</si>
  <si>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</si>
  <si>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</si>
  <si>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</si>
  <si>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</si>
  <si>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</si>
  <si>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</si>
  <si>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</si>
  <si>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</si>
  <si>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</si>
  <si>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</si>
  <si>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</si>
  <si>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</si>
  <si>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</si>
  <si>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</si>
  <si>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</si>
  <si>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</si>
  <si>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</si>
  <si>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</si>
  <si>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</si>
  <si>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</si>
  <si>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</si>
  <si>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</si>
  <si>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</si>
  <si>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</si>
  <si>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</si>
  <si>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</si>
  <si>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</si>
  <si>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</si>
  <si>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</si>
  <si>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</si>
  <si>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</si>
  <si>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</si>
  <si>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</si>
  <si>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</si>
  <si>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</si>
  <si>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</si>
  <si>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</si>
  <si>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</si>
  <si>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</si>
  <si>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</si>
  <si>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</si>
  <si>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</si>
  <si>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</si>
  <si>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</si>
  <si>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</si>
  <si>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</si>
  <si>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</si>
  <si>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</si>
  <si>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</si>
  <si>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</si>
  <si>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</si>
  <si>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</si>
  <si>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</si>
  <si>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</si>
  <si>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</si>
  <si>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</si>
  <si>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</si>
  <si>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</si>
  <si>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</si>
  <si>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</si>
  <si>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</si>
  <si>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</si>
  <si>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</si>
  <si>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</si>
  <si>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</si>
  <si>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</si>
  <si>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</si>
  <si>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</si>
  <si>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</si>
  <si>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</si>
  <si>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</si>
  <si>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</si>
  <si>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</si>
  <si>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</si>
  <si>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</si>
  <si>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</si>
  <si>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</si>
  <si>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</si>
  <si>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</si>
  <si>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</si>
  <si>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</si>
  <si>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</si>
  <si>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</si>
  <si>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</si>
  <si>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</si>
  <si>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</si>
  <si>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</si>
  <si>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</si>
  <si>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</si>
  <si>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</si>
  <si>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</si>
  <si>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</si>
  <si>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</si>
  <si>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</si>
  <si>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</si>
  <si>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</si>
  <si>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</si>
  <si>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</si>
  <si>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</si>
  <si>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</si>
  <si>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</si>
  <si>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</si>
  <si>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</si>
  <si>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</si>
  <si>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</si>
  <si>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</si>
  <si>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</si>
  <si>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</si>
  <si>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</si>
  <si>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</si>
  <si>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</si>
  <si>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</si>
  <si>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</si>
  <si>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</si>
  <si>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</si>
  <si>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</si>
  <si>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</si>
  <si>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</si>
  <si>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</si>
  <si>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</si>
  <si>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</si>
  <si>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</si>
  <si>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</si>
  <si>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</si>
  <si>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</si>
  <si>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</si>
  <si>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</si>
  <si>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</si>
  <si>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</si>
  <si>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</si>
  <si>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</si>
  <si>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</si>
  <si>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</si>
  <si>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</si>
  <si>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</si>
  <si>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</si>
  <si>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</si>
  <si>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</si>
  <si>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</si>
  <si>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</si>
  <si>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</si>
  <si>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</si>
  <si>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</si>
  <si>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</si>
  <si>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</si>
  <si>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</si>
  <si>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</si>
  <si>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</si>
  <si>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</si>
  <si>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</si>
  <si>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</si>
  <si>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</si>
  <si>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</si>
  <si>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</si>
  <si>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</si>
  <si>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</si>
  <si>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</si>
  <si>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</si>
  <si>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</si>
  <si>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</si>
  <si>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</si>
  <si>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</si>
  <si>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</si>
  <si>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</si>
  <si>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</si>
  <si>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</si>
  <si>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</si>
  <si>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</si>
  <si>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</si>
  <si>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</si>
  <si>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</si>
  <si>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</si>
  <si>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</si>
  <si>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</si>
  <si>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</si>
  <si>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</si>
  <si>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</si>
  <si>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</si>
  <si>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</si>
  <si>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</si>
  <si>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</si>
  <si>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</si>
  <si>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</si>
  <si>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</si>
  <si>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</si>
  <si>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</si>
  <si>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</si>
  <si>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</si>
  <si>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</si>
  <si>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</si>
  <si>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</si>
  <si>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</si>
  <si>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</si>
  <si>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</si>
  <si>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</si>
  <si>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</si>
  <si>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</si>
  <si>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</si>
  <si>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</si>
  <si>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</si>
  <si>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</si>
  <si>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</si>
  <si>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</si>
  <si>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</si>
  <si>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</si>
  <si>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</si>
  <si>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</si>
  <si>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</si>
  <si>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</si>
  <si>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</si>
  <si>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</si>
  <si>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</si>
  <si>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</si>
  <si>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</si>
  <si>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</si>
  <si>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</si>
  <si>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</si>
  <si>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</si>
  <si>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</si>
  <si>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</si>
  <si>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</si>
  <si>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</si>
  <si>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</si>
  <si>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</si>
  <si>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</si>
  <si>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</si>
  <si>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</si>
  <si>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</si>
  <si>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</si>
  <si>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</si>
  <si>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</si>
  <si>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</si>
  <si>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</si>
  <si>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</si>
  <si>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</si>
  <si>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</si>
  <si>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</si>
  <si>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</si>
  <si>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</si>
  <si>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</si>
  <si>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</si>
  <si>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</si>
  <si>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</si>
  <si>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</si>
  <si>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</si>
  <si>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</si>
  <si>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</si>
  <si>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</si>
  <si>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</si>
  <si>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</si>
  <si>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</si>
  <si>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</si>
  <si>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</si>
  <si>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</si>
  <si>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</si>
  <si>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</si>
  <si>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</si>
  <si>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</si>
  <si>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</si>
  <si>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</si>
  <si>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</si>
  <si>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</si>
  <si>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</si>
  <si>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</si>
  <si>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</si>
  <si>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</si>
  <si>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</si>
  <si>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</si>
  <si>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</si>
  <si>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</si>
  <si>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</si>
  <si>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</si>
  <si>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</si>
  <si>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</si>
  <si>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</si>
  <si>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</si>
  <si>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</si>
  <si>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</si>
  <si>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</si>
  <si>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</si>
  <si>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</si>
  <si>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</si>
  <si>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</si>
  <si>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</si>
  <si>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</si>
  <si>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</si>
  <si>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</si>
  <si>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</si>
  <si>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</si>
  <si>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</si>
  <si>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</si>
  <si>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</si>
  <si>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</si>
  <si>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</si>
  <si>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</si>
  <si>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</si>
  <si>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</si>
  <si>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</si>
  <si>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</si>
  <si>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</si>
  <si>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</si>
  <si>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</si>
  <si>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</si>
  <si>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</si>
  <si>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</si>
  <si>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</si>
  <si>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</si>
  <si>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</si>
  <si>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</si>
  <si>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</si>
  <si>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</si>
  <si>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</si>
  <si>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</si>
  <si>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</si>
  <si>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</si>
  <si>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</si>
  <si>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</si>
  <si>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</si>
  <si>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</si>
  <si>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</si>
  <si>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</si>
  <si>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</si>
  <si>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</si>
  <si>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</si>
  <si>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</si>
  <si>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</si>
  <si>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</si>
  <si>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</si>
  <si>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</si>
  <si>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</si>
  <si>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</si>
  <si>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</si>
  <si>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</si>
  <si>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</si>
  <si>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</si>
  <si>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</si>
  <si>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</si>
  <si>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</si>
  <si>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</si>
  <si>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</si>
  <si>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</si>
  <si>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</si>
  <si>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</si>
  <si>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</si>
  <si>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</si>
  <si>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</si>
  <si>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</si>
  <si>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</si>
  <si>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</si>
  <si>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</si>
  <si>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</si>
  <si>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</si>
  <si>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</si>
  <si>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</si>
  <si>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</si>
  <si>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</si>
  <si>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</si>
  <si>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</si>
  <si>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</si>
  <si>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</si>
  <si>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</si>
  <si>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</si>
  <si>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</si>
  <si>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</si>
  <si>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</si>
  <si>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</si>
  <si>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</si>
  <si>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</si>
  <si>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</si>
  <si>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</si>
  <si>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</si>
  <si>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</si>
  <si>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</si>
  <si>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</si>
  <si>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</si>
  <si>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</si>
  <si>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</si>
  <si>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</si>
  <si>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</si>
  <si>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</si>
  <si>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</si>
  <si>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</si>
  <si>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</si>
  <si>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</si>
  <si>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</si>
  <si>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</si>
  <si>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</si>
  <si>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</si>
  <si>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</si>
  <si>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</si>
  <si>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</si>
  <si>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</si>
  <si>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</si>
  <si>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</si>
  <si>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</si>
  <si>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</si>
  <si>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</si>
  <si>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</si>
  <si>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</si>
  <si>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</si>
  <si>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</si>
  <si>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</si>
  <si>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</si>
  <si>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</si>
  <si>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</si>
  <si>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</si>
  <si>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</si>
  <si>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</si>
  <si>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</si>
  <si>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</si>
  <si>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</si>
  <si>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</si>
  <si>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</si>
  <si>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</si>
  <si>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</si>
  <si>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</si>
  <si>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</si>
  <si>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</si>
  <si>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</si>
  <si>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</si>
  <si>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</si>
  <si>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</si>
  <si>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</si>
  <si>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</si>
  <si>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</si>
  <si>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</si>
  <si>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</si>
  <si>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</si>
  <si>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</si>
  <si>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</si>
  <si>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</si>
  <si>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</si>
  <si>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</si>
  <si>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</si>
  <si>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</si>
  <si>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</si>
  <si>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</si>
  <si>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</si>
  <si>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</si>
  <si>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</si>
  <si>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</si>
  <si>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</si>
  <si>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</si>
  <si>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</si>
  <si>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</si>
  <si>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</si>
  <si>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</si>
  <si>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</si>
  <si>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</si>
  <si>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</si>
  <si>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</si>
  <si>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</si>
  <si>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</si>
  <si>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</si>
  <si>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</si>
  <si>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</si>
  <si>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</si>
  <si>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</si>
  <si>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</si>
  <si>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</si>
  <si>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</si>
  <si>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</si>
  <si>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</si>
  <si>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</si>
  <si>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</si>
  <si>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</si>
  <si>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</si>
  <si>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</si>
  <si>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</si>
  <si>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</si>
  <si>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</si>
  <si>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</si>
  <si>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</si>
  <si>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</si>
  <si>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</si>
  <si>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</si>
  <si>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</si>
  <si>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</si>
  <si>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</si>
  <si>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</si>
  <si>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</si>
  <si>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</si>
  <si>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</si>
  <si>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</si>
  <si>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</si>
  <si>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</si>
  <si>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</si>
  <si>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</si>
  <si>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</si>
  <si>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</si>
  <si>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</si>
  <si>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</si>
  <si>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</si>
  <si>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</si>
  <si>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</si>
  <si>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</si>
  <si>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</si>
  <si>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</si>
  <si>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</si>
  <si>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</si>
  <si>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</si>
  <si>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</si>
  <si>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</si>
  <si>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</si>
  <si>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</si>
  <si>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</si>
  <si>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</si>
  <si>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</si>
  <si>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</si>
  <si>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</si>
  <si>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</si>
  <si>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</si>
  <si>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</si>
  <si>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</si>
  <si>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</si>
  <si>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</si>
  <si>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</si>
  <si>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</si>
  <si>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</si>
  <si>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</si>
  <si>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</si>
  <si>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</si>
  <si>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</si>
  <si>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</si>
  <si>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</si>
  <si>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</si>
  <si>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</si>
  <si>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</si>
  <si>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</si>
  <si>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</si>
  <si>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</si>
  <si>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</si>
  <si>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</si>
  <si>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</si>
  <si>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</si>
  <si>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</si>
  <si>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</si>
  <si>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</si>
  <si>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</si>
  <si>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</si>
  <si>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</si>
  <si>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</si>
  <si>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</si>
  <si>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</si>
  <si>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</si>
  <si>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</si>
  <si>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</si>
  <si>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</si>
  <si>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</si>
  <si>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</si>
  <si>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</si>
  <si>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</si>
  <si>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</si>
  <si>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</si>
  <si>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</si>
  <si>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</si>
  <si>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</si>
  <si>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</si>
  <si>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</si>
  <si>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</si>
  <si>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</si>
  <si>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</si>
  <si>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</si>
  <si>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</si>
  <si>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</si>
  <si>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</si>
  <si>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</si>
  <si>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</si>
  <si>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</si>
  <si>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</si>
  <si>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</si>
  <si>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</si>
  <si>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</si>
  <si>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</si>
  <si>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</si>
  <si>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</si>
  <si>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</si>
  <si>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</si>
  <si>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</si>
  <si>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</si>
  <si>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</si>
  <si>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</si>
  <si>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</si>
  <si>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</si>
  <si>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</si>
  <si>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</si>
  <si>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</si>
  <si>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</si>
  <si>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</si>
  <si>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</si>
  <si>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</si>
  <si>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</si>
  <si>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</si>
  <si>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</si>
  <si>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</si>
  <si>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</si>
  <si>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</si>
  <si>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</si>
  <si>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</si>
  <si>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</si>
  <si>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</si>
  <si>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</si>
  <si>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</si>
  <si>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</si>
  <si>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</si>
  <si>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</si>
  <si>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</si>
  <si>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</si>
  <si>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</si>
  <si>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</si>
  <si>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</si>
  <si>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</si>
  <si>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</si>
  <si>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</si>
  <si>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</si>
  <si>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</si>
  <si>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</si>
  <si>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</si>
  <si>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</si>
  <si>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</si>
  <si>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</si>
  <si>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</si>
  <si>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</si>
  <si>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</si>
  <si>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</si>
  <si>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</si>
  <si>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</si>
  <si>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</si>
  <si>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</si>
  <si>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</si>
  <si>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</si>
  <si>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</si>
  <si>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</si>
  <si>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</si>
  <si>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</si>
  <si>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</si>
  <si>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</si>
  <si>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</si>
  <si>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</si>
  <si>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</si>
  <si>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</si>
  <si>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</si>
  <si>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</si>
  <si>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</si>
  <si>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</si>
  <si>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</si>
  <si>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</si>
  <si>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</si>
  <si>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</si>
  <si>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</si>
  <si>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</si>
  <si>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</si>
  <si>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</si>
  <si>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</si>
  <si>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</si>
  <si>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</si>
  <si>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</si>
  <si>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</si>
  <si>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</si>
  <si>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</si>
  <si>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</si>
  <si>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</si>
  <si>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</si>
  <si>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</si>
  <si>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</si>
  <si>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</si>
  <si>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</si>
  <si>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</si>
  <si>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</si>
  <si>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</si>
  <si>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</si>
  <si>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</si>
  <si>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</si>
  <si>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</si>
  <si>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</si>
  <si>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</si>
  <si>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</si>
  <si>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</si>
  <si>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</si>
  <si>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</si>
  <si>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</si>
  <si>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</si>
  <si>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</si>
  <si>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</si>
  <si>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</si>
  <si>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</si>
  <si>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</si>
  <si>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</si>
  <si>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</si>
  <si>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</si>
  <si>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</si>
  <si>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</si>
  <si>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</si>
  <si>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</si>
  <si>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</si>
  <si>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</si>
  <si>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</si>
  <si>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</si>
  <si>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</si>
  <si>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</si>
  <si>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</si>
  <si>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</si>
  <si>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</si>
  <si>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</si>
  <si>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</si>
  <si>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</si>
  <si>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</si>
  <si>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</si>
  <si>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</si>
  <si>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</si>
  <si>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</si>
  <si>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</si>
  <si>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</si>
  <si>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</si>
  <si>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</si>
  <si>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</si>
  <si>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</si>
  <si>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</si>
  <si>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</si>
  <si>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</si>
  <si>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</si>
  <si>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</si>
  <si>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</si>
  <si>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</si>
  <si>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</si>
  <si>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</si>
  <si>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</si>
  <si>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</si>
  <si>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</si>
  <si>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</si>
  <si>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</si>
  <si>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</si>
  <si>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</si>
  <si>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</si>
  <si>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</si>
  <si>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</si>
  <si>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</si>
  <si>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</si>
  <si>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</si>
  <si>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</si>
  <si>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</si>
  <si>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</si>
  <si>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</si>
  <si>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</si>
  <si>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</si>
  <si>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</si>
  <si>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</si>
  <si>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</si>
  <si>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</si>
  <si>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</si>
  <si>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</si>
  <si>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</si>
  <si>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</si>
  <si>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</si>
  <si>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</si>
  <si>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</si>
  <si>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</si>
  <si>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</si>
  <si>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</si>
  <si>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</si>
  <si>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</si>
  <si>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</si>
  <si>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</si>
  <si>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</si>
  <si>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</si>
  <si>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</si>
  <si>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</si>
  <si>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</si>
  <si>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</si>
  <si>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</si>
  <si>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</si>
  <si>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</si>
  <si>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</si>
  <si>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</si>
  <si>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</si>
  <si>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</si>
  <si>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</si>
  <si>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</si>
  <si>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</si>
  <si>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</si>
  <si>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</si>
  <si>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</si>
  <si>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</si>
  <si>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</si>
  <si>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</si>
  <si>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</si>
  <si>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</si>
  <si>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</si>
  <si>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</si>
  <si>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</si>
  <si>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</si>
  <si>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</si>
  <si>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</si>
  <si>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</si>
  <si>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</si>
  <si>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</si>
  <si>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</si>
  <si>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</si>
  <si>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</si>
  <si>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</si>
  <si>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</si>
  <si>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</si>
  <si>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</si>
  <si>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</si>
  <si>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</si>
  <si>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</si>
  <si>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</si>
  <si>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</si>
  <si>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</si>
  <si>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</si>
  <si>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</si>
  <si>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</si>
  <si>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</si>
  <si>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</si>
  <si>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</si>
  <si>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</si>
  <si>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</si>
  <si>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</si>
  <si>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</si>
  <si>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</si>
  <si>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</si>
  <si>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</si>
  <si>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</si>
  <si>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</si>
  <si>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</si>
  <si>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</si>
  <si>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</si>
  <si>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</si>
  <si>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</si>
  <si>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</si>
  <si>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</si>
  <si>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</si>
  <si>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</si>
  <si>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</si>
  <si>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</si>
  <si>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</si>
  <si>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</si>
  <si>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</si>
  <si>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</si>
  <si>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</si>
  <si>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</si>
  <si>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</si>
  <si>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</si>
  <si>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</si>
  <si>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</si>
  <si>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</si>
  <si>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</si>
  <si>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</si>
  <si>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</si>
  <si>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</si>
  <si>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</si>
  <si>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</si>
  <si>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</si>
  <si>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</si>
  <si>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</si>
  <si>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</si>
  <si>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</si>
  <si>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</si>
  <si>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</si>
  <si>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</si>
  <si>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</si>
  <si>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</si>
  <si>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</si>
  <si>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</si>
  <si>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</si>
  <si>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</si>
  <si>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</si>
  <si>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</si>
  <si>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</si>
  <si>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</si>
  <si>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</si>
  <si>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</si>
  <si>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</si>
  <si>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</si>
  <si>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</si>
  <si>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</si>
  <si>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</si>
  <si>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</si>
  <si>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</si>
  <si>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</si>
  <si>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</si>
  <si>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</si>
  <si>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</si>
  <si>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</si>
  <si>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</si>
  <si>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</si>
  <si>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</si>
  <si>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</si>
  <si>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</si>
  <si>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</si>
  <si>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</si>
  <si>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</si>
  <si>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</si>
  <si>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</si>
  <si>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</si>
  <si>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</si>
  <si>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</si>
  <si>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</si>
  <si>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</si>
  <si>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</si>
  <si>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</si>
  <si>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</si>
  <si>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</si>
  <si>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</si>
  <si>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</si>
  <si>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</si>
  <si>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</si>
  <si>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</si>
  <si>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</si>
  <si>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</si>
  <si>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</si>
  <si>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</si>
  <si>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</si>
  <si>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</si>
  <si>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</si>
  <si>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</si>
  <si>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</si>
  <si>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</si>
  <si>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</si>
  <si>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</si>
  <si>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</si>
  <si>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</si>
  <si>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</si>
  <si>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</si>
  <si>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</si>
  <si>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</si>
  <si>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</si>
  <si>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</si>
  <si>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</si>
  <si>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</si>
  <si>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</si>
  <si>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</si>
  <si>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</si>
  <si>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</si>
  <si>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</si>
  <si>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</si>
  <si>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</si>
  <si>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</si>
  <si>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</si>
  <si>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</si>
  <si>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</si>
  <si>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</si>
  <si>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</si>
  <si>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</si>
  <si>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</si>
  <si>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</si>
  <si>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</si>
  <si>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</si>
  <si>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</si>
  <si>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</si>
  <si>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</si>
  <si>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</si>
  <si>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</si>
  <si>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</si>
  <si>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</si>
  <si>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</si>
  <si>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</si>
  <si>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</si>
  <si>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</si>
  <si>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</si>
  <si>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</si>
  <si>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</si>
  <si>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</si>
  <si>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</si>
  <si>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</si>
  <si>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</si>
  <si>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</si>
  <si>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</si>
  <si>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</si>
  <si>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</si>
  <si>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</si>
  <si>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</si>
  <si>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</si>
  <si>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</si>
  <si>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</si>
  <si>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</si>
  <si>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</si>
  <si>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</si>
  <si>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</si>
  <si>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</si>
  <si>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</si>
  <si>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</si>
  <si>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</si>
  <si>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</si>
  <si>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</si>
  <si>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</si>
  <si>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</si>
  <si>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</si>
  <si>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</si>
  <si>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</si>
  <si>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</si>
  <si>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</si>
  <si>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</si>
  <si>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</si>
  <si>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</si>
  <si>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</si>
  <si>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</si>
  <si>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</si>
  <si>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</si>
  <si>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</si>
  <si>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</si>
  <si>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</si>
  <si>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</si>
  <si>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</si>
  <si>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</si>
  <si>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</si>
  <si>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</si>
  <si>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</si>
  <si>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</si>
  <si>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</si>
  <si>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</si>
  <si>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</si>
  <si>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</si>
  <si>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</si>
  <si>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</si>
  <si>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</si>
  <si>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</si>
  <si>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</si>
  <si>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</si>
  <si>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</si>
  <si>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</si>
  <si>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</si>
  <si>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</si>
  <si>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</si>
  <si>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</si>
  <si>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</si>
  <si>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</si>
  <si>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</si>
  <si>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</si>
  <si>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</si>
  <si>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</si>
  <si>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</si>
  <si>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</si>
  <si>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</si>
  <si>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</si>
  <si>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</si>
  <si>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</si>
  <si>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</si>
  <si>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</si>
  <si>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</si>
  <si>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</si>
  <si>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</si>
  <si>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</si>
  <si>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</si>
  <si>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</si>
  <si>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</si>
  <si>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</si>
  <si>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</si>
  <si>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</si>
  <si>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</si>
  <si>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</si>
  <si>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</si>
  <si>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</si>
  <si>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</si>
  <si>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</si>
  <si>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</si>
  <si>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</si>
  <si>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</si>
  <si>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</si>
  <si>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</si>
  <si>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</si>
  <si>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</si>
  <si>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</si>
  <si>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</si>
  <si>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</si>
  <si>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</si>
  <si>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</si>
  <si>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</si>
  <si>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</si>
  <si>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</si>
  <si>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</si>
  <si>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</si>
  <si>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</si>
  <si>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</si>
  <si>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</si>
  <si>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</si>
  <si>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</si>
  <si>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</si>
  <si>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</si>
  <si>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</si>
  <si>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</si>
  <si>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</si>
  <si>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</si>
  <si>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</si>
  <si>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</si>
  <si>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</si>
  <si>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</si>
  <si>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</si>
  <si>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</si>
  <si>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</si>
  <si>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</si>
  <si>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</si>
  <si>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</si>
  <si>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</si>
  <si>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</si>
  <si>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</si>
  <si>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</si>
  <si>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</si>
  <si>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</si>
  <si>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</si>
  <si>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</si>
  <si>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</si>
  <si>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</si>
  <si>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</si>
  <si>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</si>
  <si>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</si>
  <si>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</si>
  <si>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</si>
  <si>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</si>
  <si>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</si>
  <si>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</si>
  <si>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</si>
  <si>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</si>
  <si>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</si>
  <si>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</si>
  <si>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</si>
  <si>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</si>
  <si>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</si>
  <si>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</si>
  <si>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</si>
  <si>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</si>
  <si>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</si>
  <si>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</si>
  <si>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</si>
  <si>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</si>
  <si>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</si>
  <si>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</si>
  <si>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</si>
  <si>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</si>
  <si>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</si>
  <si>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</si>
  <si>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</si>
  <si>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</si>
  <si>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</si>
  <si>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</si>
  <si>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</si>
  <si>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</si>
  <si>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</si>
  <si>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</si>
  <si>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</si>
  <si>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</si>
  <si>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</si>
  <si>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</si>
  <si>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</si>
  <si>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</si>
  <si>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</si>
  <si>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</si>
  <si>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</si>
  <si>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</si>
  <si>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</si>
  <si>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</si>
  <si>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</si>
  <si>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</si>
  <si>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</si>
  <si>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</si>
  <si>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</si>
  <si>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</si>
  <si>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</si>
  <si>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</si>
  <si>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</si>
  <si>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</si>
  <si>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</si>
  <si>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</si>
  <si>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</si>
  <si>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</si>
  <si>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</si>
  <si>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</si>
  <si>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</si>
  <si>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</si>
  <si>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</si>
  <si>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</si>
  <si>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</si>
  <si>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</si>
  <si>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</si>
  <si>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</si>
  <si>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</si>
  <si>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</si>
  <si>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</si>
  <si>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</si>
  <si>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</si>
  <si>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</si>
  <si>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</si>
  <si>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</si>
  <si>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</si>
  <si>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</si>
  <si>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</si>
  <si>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</si>
  <si>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</si>
  <si>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</si>
  <si>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</si>
  <si>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</si>
  <si>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</si>
  <si>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</si>
  <si>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</si>
  <si>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</si>
  <si>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</si>
  <si>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</si>
  <si>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</si>
  <si>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</si>
  <si>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</si>
  <si>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</si>
  <si>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</si>
  <si>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</si>
  <si>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</si>
  <si>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</si>
  <si>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</si>
  <si>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</si>
  <si>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</si>
  <si>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</si>
  <si>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</si>
  <si>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</si>
  <si>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</si>
  <si>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</si>
  <si>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</si>
  <si>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</si>
  <si>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</si>
  <si>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</si>
  <si>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</si>
  <si>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</si>
  <si>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</si>
  <si>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</si>
  <si>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</si>
  <si>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</si>
  <si>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</si>
  <si>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</si>
  <si>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</si>
  <si>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</si>
  <si>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</si>
  <si>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</si>
  <si>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</si>
  <si>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</si>
  <si>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</si>
  <si>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</si>
  <si>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</si>
  <si>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</si>
  <si>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</si>
  <si>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</si>
  <si>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</si>
  <si>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</si>
  <si>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</si>
  <si>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</si>
  <si>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</si>
  <si>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</si>
  <si>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</si>
  <si>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</si>
  <si>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</si>
  <si>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</si>
  <si>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</si>
  <si>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</si>
  <si>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</si>
  <si>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</si>
  <si>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</si>
  <si>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</si>
  <si>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</si>
  <si>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</si>
  <si>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</si>
  <si>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</si>
  <si>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</si>
  <si>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</si>
  <si>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</si>
  <si>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</si>
  <si>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</si>
  <si>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</si>
  <si>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</si>
  <si>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</si>
  <si>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</si>
  <si>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</si>
  <si>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</si>
  <si>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</si>
  <si>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</si>
  <si>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</si>
  <si>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</si>
  <si>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</si>
  <si>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</si>
  <si>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</si>
  <si>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</si>
  <si>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</si>
  <si>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</si>
  <si>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</si>
  <si>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</si>
  <si>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</si>
  <si>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</si>
  <si>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</si>
  <si>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</si>
  <si>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</si>
  <si>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</si>
  <si>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</si>
  <si>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</si>
  <si>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</si>
  <si>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</si>
  <si>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</si>
  <si>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</si>
  <si>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</si>
  <si>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</si>
  <si>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</si>
  <si>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</si>
  <si>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</si>
  <si>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</si>
  <si>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</si>
  <si>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</si>
  <si>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</si>
  <si>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</si>
  <si>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</si>
  <si>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</si>
  <si>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</si>
  <si>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</si>
  <si>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</si>
  <si>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</si>
  <si>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</si>
  <si>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</si>
  <si>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</si>
  <si>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</si>
  <si>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</si>
  <si>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</si>
  <si>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</si>
  <si>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</si>
  <si>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</si>
  <si>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</si>
  <si>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</si>
  <si>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</si>
  <si>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</si>
  <si>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</si>
  <si>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</si>
  <si>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</si>
  <si>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</si>
  <si>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</si>
  <si>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</si>
  <si>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</si>
  <si>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</si>
  <si>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</si>
  <si>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</si>
  <si>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</si>
  <si>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</si>
  <si>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</si>
  <si>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</si>
  <si>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</si>
  <si>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</si>
  <si>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</si>
  <si>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</si>
  <si>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</si>
  <si>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</si>
  <si>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</si>
  <si>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</si>
  <si>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</si>
  <si>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</si>
  <si>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</si>
  <si>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</si>
  <si>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</si>
  <si>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</si>
  <si>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</si>
  <si>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</si>
  <si>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</si>
  <si>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</si>
  <si>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</si>
  <si>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</si>
  <si>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</si>
  <si>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</si>
  <si>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</si>
  <si>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</si>
  <si>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</si>
  <si>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</si>
  <si>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</si>
  <si>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</si>
  <si>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</si>
  <si>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</si>
  <si>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</si>
  <si>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</si>
  <si>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</si>
  <si>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</si>
  <si>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</si>
  <si>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</si>
  <si>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</si>
  <si>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</si>
  <si>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</si>
  <si>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</si>
  <si>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</si>
  <si>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</si>
  <si>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</si>
  <si>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</si>
  <si>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</si>
  <si>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</si>
  <si>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</si>
  <si>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</si>
  <si>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</si>
  <si>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</si>
  <si>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</si>
  <si>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</si>
  <si>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</si>
  <si>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</si>
  <si>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</si>
  <si>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</si>
  <si>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</si>
  <si>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</si>
  <si>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</si>
  <si>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</si>
  <si>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</si>
  <si>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</si>
  <si>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</si>
  <si>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</si>
  <si>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</si>
  <si>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</si>
  <si>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</si>
  <si>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</si>
  <si>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</si>
  <si>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</si>
  <si>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</si>
  <si>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</si>
  <si>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</si>
  <si>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</si>
  <si>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</si>
  <si>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</si>
  <si>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</si>
  <si>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</si>
  <si>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</si>
  <si>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</si>
  <si>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</si>
  <si>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</si>
  <si>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</si>
  <si>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</si>
  <si>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</si>
  <si>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</si>
  <si>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</si>
  <si>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</si>
  <si>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</si>
  <si>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</si>
  <si>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</si>
  <si>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</si>
  <si>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</si>
  <si>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</si>
  <si>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</si>
  <si>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</si>
  <si>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</si>
  <si>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</si>
  <si>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</si>
  <si>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</si>
  <si>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</si>
  <si>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</si>
  <si>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</si>
  <si>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</si>
  <si>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</si>
  <si>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</si>
  <si>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</si>
  <si>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</si>
  <si>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</si>
  <si>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</si>
  <si>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</si>
  <si>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</si>
  <si>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</si>
  <si>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</si>
  <si>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</si>
  <si>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</si>
  <si>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</si>
  <si>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</si>
  <si>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</si>
  <si>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</si>
  <si>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</si>
  <si>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</si>
  <si>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</si>
  <si>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</si>
  <si>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</si>
  <si>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</si>
  <si>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</si>
  <si>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</si>
  <si>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</si>
  <si>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</si>
  <si>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</si>
  <si>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</si>
  <si>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</si>
  <si>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</si>
  <si>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</si>
  <si>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</si>
  <si>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</si>
  <si>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</si>
  <si>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</si>
  <si>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</si>
  <si>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</si>
  <si>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</si>
  <si>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</si>
  <si>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</si>
  <si>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</si>
  <si>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</si>
  <si>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</si>
  <si>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</si>
  <si>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</si>
  <si>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</si>
  <si>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</si>
  <si>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</si>
  <si>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</si>
  <si>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</si>
  <si>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</si>
  <si>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</si>
  <si>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</si>
  <si>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</si>
  <si>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</si>
  <si>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</si>
  <si>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</si>
  <si>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</si>
  <si>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</si>
  <si>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</si>
  <si>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</si>
  <si>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</si>
  <si>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</si>
  <si>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</si>
  <si>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</si>
  <si>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</si>
  <si>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</si>
  <si>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</si>
  <si>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</si>
  <si>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</si>
  <si>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</si>
  <si>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</si>
  <si>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</si>
  <si>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</si>
  <si>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</si>
  <si>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</si>
  <si>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</si>
  <si>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</si>
  <si>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</si>
  <si>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</si>
  <si>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</si>
  <si>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</si>
  <si>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</si>
  <si>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</si>
  <si>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</si>
  <si>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</si>
  <si>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</si>
  <si>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</si>
  <si>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</si>
  <si>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</si>
  <si>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</si>
  <si>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</si>
  <si>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</si>
  <si>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</si>
  <si>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</si>
  <si>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</si>
  <si>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</si>
  <si>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</si>
  <si>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</si>
  <si>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</si>
  <si>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</si>
  <si>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</si>
  <si>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</si>
  <si>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</si>
  <si>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</si>
  <si>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</si>
  <si>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</si>
  <si>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</si>
  <si>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</si>
  <si>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</si>
  <si>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</si>
  <si>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</si>
  <si>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</si>
  <si>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</si>
  <si>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</si>
  <si>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</si>
  <si>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</si>
  <si>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</si>
  <si>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</si>
  <si>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</si>
  <si>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</si>
  <si>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</si>
  <si>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</si>
  <si>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</si>
  <si>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</si>
  <si>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</si>
  <si>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</si>
  <si>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</si>
  <si>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</si>
  <si>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</si>
  <si>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</si>
  <si>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</si>
  <si>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</si>
  <si>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</si>
  <si>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</si>
  <si>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</si>
  <si>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</si>
  <si>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</si>
  <si>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</si>
  <si>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</si>
  <si>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</si>
  <si>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</si>
  <si>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</si>
  <si>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</si>
  <si>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</si>
  <si>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</si>
  <si>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</si>
  <si>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</si>
  <si>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</si>
  <si>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</si>
  <si>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</si>
  <si>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</si>
  <si>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</si>
  <si>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</si>
  <si>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</si>
  <si>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</si>
  <si>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</si>
  <si>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</si>
  <si>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</si>
  <si>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</si>
  <si>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</si>
  <si>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</si>
  <si>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</si>
  <si>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</si>
  <si>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</si>
  <si>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</si>
  <si>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</si>
  <si>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</si>
  <si>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</si>
  <si>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</si>
  <si>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</si>
  <si>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</si>
  <si>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</si>
  <si>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</si>
  <si>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</si>
  <si>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</si>
  <si>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</si>
  <si>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</si>
  <si>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</si>
  <si>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</si>
  <si>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</si>
  <si>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</si>
  <si>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</si>
  <si>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</si>
  <si>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</si>
  <si>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</si>
  <si>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</si>
  <si>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</si>
  <si>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</si>
  <si>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</si>
  <si>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</si>
  <si>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</si>
  <si>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</si>
  <si>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</si>
  <si>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</si>
  <si>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</si>
  <si>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</si>
  <si>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</si>
  <si>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</si>
  <si>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</si>
  <si>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</si>
  <si>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</si>
  <si>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</si>
  <si>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</si>
  <si>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</si>
  <si>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</si>
  <si>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</si>
  <si>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</si>
  <si>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</si>
  <si>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</si>
  <si>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</si>
  <si>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</si>
  <si>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</si>
  <si>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</si>
  <si>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</si>
  <si>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</si>
  <si>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</si>
  <si>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</si>
  <si>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</si>
  <si>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</si>
  <si>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</si>
  <si>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</si>
  <si>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</si>
  <si>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</si>
  <si>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</si>
  <si>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</si>
  <si>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</si>
  <si>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</si>
  <si>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</si>
  <si>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</si>
  <si>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</si>
  <si>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</si>
  <si>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</si>
  <si>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</si>
  <si>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</si>
  <si>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</si>
  <si>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</si>
  <si>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</si>
  <si>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</si>
  <si>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</si>
  <si>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</si>
  <si>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</si>
  <si>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</si>
  <si>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</si>
  <si>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</si>
  <si>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</si>
  <si>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</si>
  <si>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</si>
  <si>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</si>
  <si>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</si>
  <si>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</si>
  <si>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</si>
  <si>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</si>
  <si>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</si>
  <si>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</si>
  <si>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</si>
  <si>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</si>
  <si>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</si>
  <si>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</si>
  <si>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</si>
  <si>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</si>
  <si>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</si>
  <si>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</si>
  <si>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</si>
  <si>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</si>
  <si>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</si>
  <si>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</si>
  <si>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</si>
  <si>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</si>
  <si>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</si>
  <si>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</si>
  <si>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</si>
  <si>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</si>
  <si>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</si>
  <si>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</si>
  <si>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</si>
  <si>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</si>
  <si>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</si>
  <si>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</si>
  <si>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</si>
  <si>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</si>
  <si>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</si>
  <si>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</si>
  <si>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</si>
  <si>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</si>
  <si>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</si>
  <si>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</si>
  <si>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</si>
  <si>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</si>
  <si>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</si>
  <si>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</si>
  <si>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</si>
  <si>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</si>
  <si>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</si>
  <si>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</si>
  <si>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</si>
  <si>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</si>
  <si>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</si>
  <si>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</si>
  <si>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</si>
  <si>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</si>
  <si>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</si>
  <si>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</si>
  <si>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</si>
  <si>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</si>
  <si>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</si>
  <si>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</si>
  <si>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</si>
  <si>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</si>
  <si>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</si>
  <si>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</si>
  <si>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</si>
  <si>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</si>
  <si>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</si>
  <si>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</si>
  <si>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</si>
  <si>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</si>
  <si>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</si>
  <si>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</si>
  <si>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</si>
  <si>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</si>
  <si>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</si>
  <si>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</si>
  <si>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</si>
  <si>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</si>
  <si>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</si>
  <si>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</si>
  <si>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</si>
  <si>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</si>
  <si>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</si>
  <si>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</si>
  <si>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</si>
  <si>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</si>
  <si>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</si>
  <si>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</si>
  <si>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</si>
  <si>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</si>
  <si>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</si>
  <si>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</si>
  <si>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</si>
  <si>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</si>
  <si>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</si>
  <si>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</si>
  <si>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</si>
  <si>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</si>
  <si>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</si>
  <si>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</si>
  <si>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</si>
  <si>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</si>
  <si>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</si>
  <si>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</si>
  <si>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</si>
  <si>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</si>
  <si>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</si>
  <si>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</si>
  <si>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</si>
  <si>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</si>
  <si>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</si>
  <si>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</si>
  <si>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</si>
  <si>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</si>
  <si>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</si>
  <si>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</si>
  <si>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</si>
  <si>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</si>
  <si>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</si>
  <si>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</si>
  <si>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</si>
  <si>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</si>
  <si>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</si>
  <si>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</si>
  <si>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</si>
  <si>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</si>
  <si>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</si>
  <si>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</si>
  <si>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</si>
  <si>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</si>
  <si>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</si>
  <si>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</si>
  <si>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</si>
  <si>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</si>
  <si>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</si>
  <si>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</si>
  <si>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</si>
  <si>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</si>
  <si>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</si>
  <si>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</si>
  <si>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</si>
  <si>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</si>
  <si>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</si>
  <si>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</si>
  <si>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</si>
  <si>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</si>
  <si>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</si>
  <si>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</si>
  <si>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</si>
  <si>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</si>
  <si>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</si>
  <si>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</si>
  <si>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</si>
  <si>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</si>
  <si>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</si>
  <si>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</si>
  <si>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</si>
  <si>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</si>
  <si>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</si>
  <si>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</si>
  <si>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</si>
  <si>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</si>
  <si>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</si>
  <si>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</si>
  <si>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</si>
  <si>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</si>
  <si>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</si>
  <si>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</si>
  <si>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</si>
  <si>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</si>
  <si>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</si>
  <si>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</si>
  <si>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</si>
  <si>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</si>
  <si>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</si>
  <si>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</si>
  <si>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</si>
  <si>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</si>
  <si>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</si>
  <si>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</si>
  <si>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</si>
  <si>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</si>
  <si>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</si>
  <si>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</si>
  <si>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</si>
  <si>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</si>
  <si>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</si>
  <si>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</si>
  <si>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</si>
  <si>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</si>
  <si>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</si>
  <si>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</si>
  <si>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</si>
  <si>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</si>
  <si>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</si>
  <si>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</si>
  <si>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</si>
  <si>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</si>
  <si>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</si>
  <si>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</si>
  <si>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</si>
  <si>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</si>
  <si>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</si>
  <si>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</si>
  <si>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</si>
  <si>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</si>
  <si>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</si>
  <si>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</si>
  <si>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</si>
  <si>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</si>
  <si>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</si>
  <si>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</si>
  <si>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</si>
  <si>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</si>
  <si>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</si>
  <si>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</si>
  <si>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</si>
  <si>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</si>
  <si>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</si>
  <si>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</si>
  <si>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</si>
  <si>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</si>
  <si>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</si>
  <si>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</si>
  <si>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</si>
  <si>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</si>
  <si>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</si>
  <si>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</si>
  <si>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</si>
  <si>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</si>
  <si>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</si>
  <si>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</si>
  <si>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</si>
  <si>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</si>
  <si>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</si>
  <si>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</si>
  <si>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</si>
  <si>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</si>
  <si>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</si>
  <si>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</si>
  <si>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</si>
  <si>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</si>
  <si>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</si>
  <si>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</si>
  <si>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</si>
  <si>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</si>
  <si>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</si>
  <si>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</si>
  <si>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</si>
  <si>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</si>
  <si>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</si>
  <si>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</si>
  <si>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</si>
  <si>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</si>
  <si>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</si>
  <si>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</si>
  <si>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</si>
  <si>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</si>
  <si>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</si>
  <si>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</si>
  <si>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</si>
  <si>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</si>
  <si>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</si>
  <si>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</si>
  <si>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</si>
  <si>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</si>
  <si>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</si>
  <si>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</si>
  <si>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</si>
  <si>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</si>
  <si>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</si>
  <si>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</si>
  <si>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</si>
  <si>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</si>
  <si>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</si>
  <si>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</si>
  <si>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</si>
  <si>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</si>
  <si>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</si>
  <si>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</si>
  <si>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</si>
  <si>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</si>
  <si>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</si>
  <si>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</si>
  <si>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</si>
  <si>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</si>
  <si>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</si>
  <si>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</si>
  <si>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</si>
  <si>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</si>
  <si>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</si>
  <si>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</si>
  <si>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</si>
  <si>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</si>
  <si>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</si>
  <si>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</si>
  <si>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</si>
  <si>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</si>
  <si>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</si>
  <si>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</si>
  <si>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</si>
  <si>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</si>
  <si>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</si>
  <si>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</si>
  <si>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</si>
  <si>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</si>
  <si>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</si>
  <si>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</si>
  <si>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</si>
  <si>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</si>
  <si>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</si>
  <si>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</si>
  <si>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</si>
  <si>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</si>
  <si>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</si>
  <si>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</si>
  <si>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</si>
  <si>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</si>
  <si>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</si>
  <si>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</si>
  <si>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</si>
  <si>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</si>
  <si>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</si>
  <si>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</si>
  <si>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</si>
  <si>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</si>
  <si>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</si>
  <si>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</si>
  <si>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</si>
  <si>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</si>
  <si>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</si>
  <si>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</si>
  <si>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</si>
  <si>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</si>
  <si>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</si>
  <si>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</si>
  <si>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</si>
  <si>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</si>
  <si>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</si>
  <si>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</si>
  <si>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</si>
  <si>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</si>
  <si>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</si>
  <si>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</si>
  <si>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</si>
  <si>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</si>
  <si>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</si>
  <si>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</si>
  <si>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</si>
  <si>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</si>
  <si>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</si>
  <si>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</si>
  <si>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</si>
  <si>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</si>
  <si>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</si>
  <si>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</si>
  <si>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</si>
  <si>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</si>
  <si>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</si>
  <si>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</si>
  <si>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</si>
  <si>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</si>
  <si>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</si>
  <si>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</si>
  <si>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</si>
  <si>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</si>
  <si>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</si>
  <si>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</si>
  <si>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</si>
  <si>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</si>
  <si>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</si>
  <si>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</si>
  <si>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</si>
  <si>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</si>
  <si>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</si>
  <si>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</si>
  <si>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</si>
  <si>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</si>
  <si>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</si>
  <si>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</si>
  <si>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</si>
  <si>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</si>
  <si>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</si>
  <si>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</si>
  <si>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</si>
  <si>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</si>
  <si>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</si>
  <si>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</si>
  <si>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</si>
  <si>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</si>
  <si>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</si>
  <si>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</si>
  <si>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</si>
  <si>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</si>
  <si>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</si>
  <si>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</si>
  <si>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</si>
  <si>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</si>
  <si>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</si>
  <si>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</si>
  <si>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</si>
  <si>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</si>
  <si>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</si>
  <si>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</si>
  <si>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</si>
  <si>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</si>
  <si>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</si>
  <si>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</si>
  <si>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</si>
  <si>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</si>
  <si>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</si>
  <si>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</si>
  <si>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</si>
  <si>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</si>
  <si>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</si>
  <si>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</si>
  <si>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</si>
  <si>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</si>
  <si>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</si>
  <si>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</si>
  <si>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</si>
  <si>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</si>
  <si>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</si>
  <si>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</si>
  <si>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</si>
  <si>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</si>
  <si>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</si>
  <si>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</si>
  <si>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</si>
  <si>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</si>
  <si>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</si>
  <si>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</si>
  <si>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</si>
  <si>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</si>
  <si>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</si>
  <si>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</si>
  <si>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</si>
  <si>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</si>
  <si>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</si>
  <si>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</si>
  <si>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</si>
  <si>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</si>
  <si>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</si>
  <si>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</si>
  <si>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</si>
  <si>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</si>
  <si>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</si>
  <si>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</si>
  <si>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</si>
  <si>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</si>
  <si>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</si>
  <si>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</si>
  <si>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</si>
  <si>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</si>
  <si>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</si>
  <si>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</si>
  <si>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</si>
  <si>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</si>
  <si>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</si>
  <si>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</si>
  <si>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</si>
  <si>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</si>
  <si>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</si>
  <si>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</si>
  <si>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</si>
  <si>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</si>
  <si>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</si>
  <si>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</si>
  <si>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</si>
  <si>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</si>
  <si>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</si>
  <si>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</si>
  <si>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</si>
  <si>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</si>
  <si>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</si>
  <si>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</si>
  <si>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</si>
  <si>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</si>
  <si>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</si>
  <si>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</si>
  <si>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</si>
  <si>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</si>
  <si>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</si>
  <si>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</si>
  <si>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</si>
  <si>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</si>
  <si>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</si>
  <si>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</si>
  <si>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</si>
  <si>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</si>
  <si>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</si>
  <si>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</si>
  <si>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</si>
  <si>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</si>
  <si>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</si>
  <si>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</si>
  <si>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</si>
  <si>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</si>
  <si>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</si>
  <si>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</si>
  <si>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</si>
  <si>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</si>
  <si>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</si>
  <si>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</si>
  <si>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</si>
  <si>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</si>
  <si>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</si>
  <si>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</si>
  <si>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</si>
  <si>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</si>
  <si>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</si>
  <si>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</si>
  <si>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</si>
  <si>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</si>
  <si>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</si>
  <si>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</si>
  <si>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</si>
  <si>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</si>
  <si>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</si>
  <si>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</si>
  <si>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</si>
  <si>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</si>
  <si>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</si>
  <si>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</si>
  <si>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</si>
  <si>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</si>
  <si>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</si>
  <si>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</si>
  <si>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</si>
  <si>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</si>
  <si>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</si>
  <si>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</si>
  <si>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</si>
  <si>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</si>
  <si>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</si>
  <si>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</si>
  <si>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</si>
  <si>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</si>
  <si>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</si>
  <si>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</si>
  <si>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</si>
  <si>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</si>
  <si>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</si>
  <si>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</si>
  <si>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</si>
  <si>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</si>
  <si>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</si>
  <si>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</si>
  <si>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</si>
  <si>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</si>
  <si>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</si>
  <si>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</si>
  <si>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</si>
  <si>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</si>
  <si>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</si>
  <si>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</si>
  <si>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</si>
  <si>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</si>
  <si>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</si>
  <si>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</si>
  <si>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</si>
  <si>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</si>
  <si>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</si>
  <si>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</si>
  <si>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</si>
  <si>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</si>
  <si>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</si>
  <si>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</si>
  <si>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</si>
  <si>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</si>
  <si>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</si>
  <si>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</si>
  <si>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</si>
  <si>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</si>
  <si>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</si>
  <si>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</si>
  <si>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</si>
  <si>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</si>
  <si>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</si>
  <si>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</si>
  <si>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</si>
  <si>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</si>
  <si>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</si>
  <si>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</si>
  <si>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</si>
  <si>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</si>
  <si>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</si>
  <si>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</si>
  <si>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</si>
  <si>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</si>
  <si>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</si>
  <si>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</si>
  <si>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</si>
  <si>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</si>
  <si>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</si>
  <si>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</si>
  <si>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</si>
  <si>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</si>
  <si>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</si>
  <si>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</si>
  <si>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</si>
  <si>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</si>
  <si>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</si>
  <si>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</si>
  <si>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</si>
  <si>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</si>
  <si>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</si>
  <si>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</si>
  <si>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</si>
  <si>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</si>
  <si>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</si>
  <si>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</si>
  <si>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</si>
  <si>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</si>
  <si>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</si>
  <si>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</si>
  <si>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</si>
  <si>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</si>
  <si>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</si>
  <si>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</si>
  <si>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</si>
  <si>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</si>
  <si>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</si>
  <si>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</si>
  <si>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</si>
  <si>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</si>
  <si>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</si>
  <si>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</si>
  <si>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</si>
  <si>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</si>
  <si>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</si>
  <si>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</si>
  <si>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</si>
  <si>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</si>
  <si>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</si>
  <si>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</si>
  <si>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</si>
  <si>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</si>
  <si>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</si>
  <si>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</si>
  <si>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</si>
  <si>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</si>
  <si>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</si>
  <si>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</si>
  <si>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</si>
  <si>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</si>
  <si>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</si>
  <si>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</si>
  <si>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</si>
  <si>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</si>
  <si>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</si>
  <si>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</si>
  <si>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</si>
  <si>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</si>
  <si>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</si>
  <si>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</si>
  <si>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</si>
  <si>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</si>
  <si>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</si>
  <si>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</si>
  <si>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</si>
  <si>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</si>
  <si>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</si>
  <si>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</si>
  <si>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</si>
  <si>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</si>
  <si>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</si>
  <si>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</si>
  <si>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</si>
  <si>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</si>
  <si>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</si>
  <si>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</si>
  <si>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</si>
  <si>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</si>
  <si>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</si>
  <si>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</si>
  <si>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</si>
  <si>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</si>
  <si>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</si>
  <si>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</si>
  <si>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</si>
  <si>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</si>
  <si>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</si>
  <si>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</si>
  <si>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</si>
  <si>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</si>
  <si>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</si>
  <si>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</si>
  <si>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</si>
  <si>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</si>
  <si>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</si>
  <si>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</si>
  <si>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</si>
  <si>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</si>
  <si>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</si>
  <si>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</si>
  <si>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</si>
  <si>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</si>
  <si>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</si>
  <si>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</si>
  <si>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</si>
  <si>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</si>
  <si>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</si>
  <si>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</si>
  <si>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</si>
  <si>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</si>
  <si>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</si>
  <si>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</si>
  <si>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</si>
  <si>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</si>
  <si>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</si>
  <si>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</si>
  <si>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</si>
  <si>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</si>
  <si>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</si>
  <si>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</si>
  <si>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</si>
  <si>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</si>
  <si>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</si>
  <si>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</si>
  <si>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</si>
  <si>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</si>
  <si>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</si>
  <si>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</si>
  <si>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</si>
  <si>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</si>
  <si>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</si>
  <si>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</si>
  <si>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</si>
  <si>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</si>
  <si>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</si>
  <si>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</si>
  <si>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</si>
  <si>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</si>
  <si>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</si>
  <si>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</si>
  <si>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</si>
  <si>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</si>
  <si>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</si>
  <si>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</si>
  <si>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</si>
  <si>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</si>
  <si>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</si>
  <si>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</si>
  <si>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</si>
  <si>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</si>
  <si>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</si>
  <si>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</si>
  <si>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</si>
  <si>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</si>
  <si>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</si>
  <si>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</si>
  <si>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</si>
  <si>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</si>
  <si>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</si>
  <si>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</si>
  <si>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</si>
  <si>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</si>
  <si>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</si>
  <si>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</si>
  <si>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</si>
  <si>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</si>
  <si>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</si>
  <si>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</si>
  <si>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</si>
  <si>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</si>
  <si>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</si>
  <si>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</si>
  <si>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</si>
  <si>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</si>
  <si>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</si>
  <si>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</si>
  <si>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</si>
  <si>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</si>
  <si>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</si>
  <si>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</si>
  <si>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</si>
  <si>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</si>
  <si>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</si>
  <si>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</si>
  <si>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</si>
  <si>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</si>
  <si>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</si>
  <si>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</si>
  <si>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</si>
  <si>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</si>
  <si>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</si>
  <si>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</si>
  <si>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</si>
  <si>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</si>
  <si>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</si>
  <si>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</si>
  <si>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</si>
  <si>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</si>
  <si>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</si>
  <si>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</si>
  <si>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</si>
  <si>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</si>
  <si>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</si>
  <si>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</si>
  <si>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</si>
  <si>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</si>
  <si>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</si>
  <si>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</si>
  <si>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</si>
  <si>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</si>
  <si>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</si>
  <si>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</si>
  <si>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</si>
  <si>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</si>
  <si>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</si>
  <si>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</si>
  <si>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</si>
  <si>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</si>
  <si>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</si>
  <si>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</si>
  <si>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</si>
  <si>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</si>
  <si>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</si>
  <si>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</si>
  <si>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</si>
  <si>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</si>
  <si>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</si>
  <si>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</si>
  <si>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</si>
  <si>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</si>
  <si>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</si>
  <si>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</si>
  <si>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</si>
  <si>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</si>
  <si>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</si>
  <si>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</si>
  <si>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</si>
  <si>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</si>
  <si>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</si>
  <si>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</si>
  <si>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</si>
  <si>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</si>
  <si>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</si>
  <si>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</si>
  <si>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</si>
  <si>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</si>
  <si>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</si>
  <si>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</si>
  <si>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</si>
  <si>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</si>
  <si>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</si>
  <si>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</si>
  <si>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</si>
  <si>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</si>
  <si>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</si>
  <si>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</si>
  <si>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</si>
  <si>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</si>
  <si>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</si>
  <si>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</si>
  <si>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</si>
  <si>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</si>
  <si>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</si>
  <si>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</si>
  <si>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</si>
  <si>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</si>
  <si>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</si>
  <si>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</si>
  <si>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</si>
  <si>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</si>
  <si>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</si>
  <si>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</si>
  <si>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</si>
  <si>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</si>
  <si>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</si>
  <si>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</si>
  <si>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</si>
  <si>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</si>
  <si>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</si>
  <si>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</si>
  <si>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</si>
  <si>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</si>
  <si>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</si>
  <si>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</si>
  <si>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</si>
  <si>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</si>
  <si>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</si>
  <si>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</si>
  <si>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</si>
  <si>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</si>
  <si>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</si>
  <si>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</si>
  <si>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</si>
  <si>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</si>
  <si>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</si>
  <si>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</si>
  <si>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</si>
  <si>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</si>
  <si>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</si>
  <si>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</si>
  <si>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</si>
  <si>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</si>
  <si>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</si>
  <si>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</si>
  <si>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</si>
  <si>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</si>
  <si>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</si>
  <si>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</si>
  <si>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</si>
  <si>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</si>
  <si>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</si>
  <si>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</si>
  <si>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</si>
  <si>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</si>
  <si>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</si>
  <si>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</si>
  <si>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</si>
  <si>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</si>
  <si>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</si>
  <si>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</si>
  <si>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</si>
  <si>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</si>
  <si>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</si>
  <si>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</si>
  <si>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</si>
  <si>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</si>
  <si>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</si>
  <si>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</si>
  <si>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</si>
  <si>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</si>
  <si>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</si>
  <si>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</si>
  <si>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</si>
  <si>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</si>
  <si>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</si>
  <si>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</si>
  <si>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</si>
  <si>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</si>
  <si>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</si>
  <si>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</si>
  <si>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</si>
  <si>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</si>
  <si>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</si>
  <si>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</si>
  <si>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</si>
  <si>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</si>
  <si>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</si>
  <si>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</si>
  <si>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</si>
  <si>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</si>
  <si>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</si>
  <si>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</si>
  <si>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</si>
  <si>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</si>
  <si>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</si>
  <si>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</si>
  <si>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</si>
  <si>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</si>
  <si>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</si>
  <si>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</si>
  <si>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</si>
  <si>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</si>
  <si>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</si>
  <si>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</si>
  <si>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</si>
  <si>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</si>
  <si>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</si>
  <si>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</si>
  <si>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</si>
  <si>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</si>
  <si>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</si>
  <si>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</si>
  <si>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</si>
  <si>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</si>
  <si>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</si>
  <si>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</si>
  <si>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</si>
  <si>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</si>
  <si>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</si>
  <si>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</si>
  <si>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</si>
  <si>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</si>
  <si>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</si>
  <si>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</si>
  <si>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</si>
  <si>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</si>
  <si>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</si>
  <si>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</si>
  <si>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</si>
  <si>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</si>
  <si>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</si>
  <si>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</si>
  <si>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</si>
  <si>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</si>
  <si>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</si>
  <si>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</si>
  <si>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</si>
  <si>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</si>
  <si>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</si>
  <si>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</si>
  <si>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</si>
  <si>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</si>
  <si>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</si>
  <si>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</si>
  <si>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</si>
  <si>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</si>
  <si>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</si>
  <si>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</si>
  <si>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</si>
  <si>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</si>
  <si>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</si>
  <si>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</si>
  <si>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</si>
  <si>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</si>
  <si>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</si>
  <si>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</si>
  <si>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</si>
  <si>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</si>
  <si>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</si>
  <si>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</si>
  <si>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</si>
  <si>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</si>
  <si>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</si>
  <si>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</si>
  <si>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</si>
  <si>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</si>
  <si>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</si>
  <si>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</si>
  <si>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</si>
  <si>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</si>
  <si>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</si>
  <si>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</si>
  <si>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</si>
  <si>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</si>
  <si>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</si>
  <si>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</si>
  <si>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</si>
  <si>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</si>
  <si>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</si>
  <si>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</si>
  <si>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</si>
  <si>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</si>
  <si>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</si>
  <si>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</si>
  <si>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</si>
  <si>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</si>
  <si>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</si>
  <si>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</si>
  <si>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</si>
  <si>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</si>
  <si>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</si>
  <si>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</si>
  <si>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</si>
  <si>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</si>
  <si>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</si>
  <si>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</si>
  <si>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</si>
  <si>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</si>
  <si>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</si>
  <si>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</si>
  <si>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</si>
  <si>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</si>
  <si>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</si>
  <si>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</si>
  <si>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</si>
  <si>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</si>
  <si>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</si>
  <si>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</si>
  <si>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</si>
  <si>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</si>
  <si>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</si>
  <si>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</si>
  <si>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</si>
  <si>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</si>
  <si>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</si>
  <si>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</si>
  <si>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</si>
  <si>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</si>
  <si>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</si>
  <si>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</si>
  <si>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</si>
  <si>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</si>
  <si>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</si>
  <si>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</si>
  <si>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</si>
  <si>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</si>
  <si>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</si>
  <si>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</si>
  <si>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</si>
  <si>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</si>
  <si>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</si>
  <si>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</si>
  <si>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</si>
  <si>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</si>
  <si>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</si>
  <si>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</si>
  <si>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</si>
  <si>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</si>
  <si>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</si>
  <si>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</si>
  <si>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</si>
  <si>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</si>
  <si>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</si>
  <si>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</si>
  <si>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</si>
  <si>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</si>
  <si>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</si>
  <si>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</si>
  <si>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</si>
  <si>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</si>
  <si>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</si>
  <si>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</si>
  <si>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</si>
  <si>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</si>
  <si>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</si>
  <si>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</si>
  <si>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</si>
  <si>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</si>
  <si>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</si>
  <si>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</si>
  <si>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</si>
  <si>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</si>
  <si>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</si>
  <si>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</si>
  <si>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</si>
  <si>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</si>
  <si>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</si>
  <si>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</si>
  <si>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</si>
  <si>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</si>
  <si>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</si>
  <si>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</si>
  <si>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</si>
  <si>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</si>
  <si>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</si>
  <si>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</si>
  <si>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</si>
  <si>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</si>
  <si>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</si>
  <si>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</si>
  <si>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</si>
  <si>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</si>
  <si>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</si>
  <si>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</si>
  <si>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</si>
  <si>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</si>
  <si>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</si>
  <si>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</si>
  <si>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</si>
  <si>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</si>
  <si>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</si>
  <si>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</si>
  <si>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</si>
  <si>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</si>
  <si>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</si>
  <si>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</si>
  <si>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</si>
  <si>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</si>
  <si>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</si>
  <si>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</si>
  <si>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</si>
  <si>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</si>
  <si>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</si>
  <si>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</si>
  <si>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</si>
  <si>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</si>
  <si>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</si>
  <si>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</si>
  <si>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</si>
  <si>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</si>
  <si>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</si>
  <si>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</si>
  <si>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</si>
  <si>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</si>
  <si>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</si>
  <si>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</si>
  <si>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</si>
  <si>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</si>
  <si>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</si>
  <si>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</si>
  <si>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</si>
  <si>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</si>
  <si>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</si>
  <si>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</si>
  <si>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</si>
  <si>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</si>
  <si>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</si>
  <si>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</si>
  <si>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</si>
  <si>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</si>
  <si>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</si>
  <si>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</si>
  <si>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</si>
  <si>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</si>
  <si>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</si>
  <si>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</si>
  <si>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</si>
  <si>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</si>
  <si>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</si>
  <si>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</si>
  <si>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</si>
  <si>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</si>
  <si>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</si>
  <si>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</si>
  <si>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</si>
  <si>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</si>
  <si>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</si>
  <si>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</si>
  <si>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</si>
  <si>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</si>
  <si>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</si>
  <si>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</si>
  <si>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</si>
  <si>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</si>
  <si>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</si>
  <si>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</si>
  <si>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</si>
  <si>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</si>
  <si>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</si>
  <si>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</si>
  <si>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</si>
  <si>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</si>
  <si>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</si>
  <si>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</si>
  <si>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</si>
  <si>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</si>
  <si>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</si>
  <si>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</si>
  <si>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</si>
  <si>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</si>
  <si>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</si>
  <si>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</si>
  <si>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</si>
  <si>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</si>
  <si>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</si>
  <si>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</si>
  <si>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</si>
  <si>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</si>
  <si>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</si>
  <si>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</si>
  <si>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</si>
  <si>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</si>
  <si>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</si>
  <si>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</si>
  <si>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</si>
  <si>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</si>
  <si>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</si>
  <si>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</si>
  <si>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</si>
  <si>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</si>
  <si>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</si>
  <si>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</si>
  <si>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</si>
  <si>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</si>
  <si>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</si>
  <si>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</si>
  <si>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</si>
  <si>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</si>
  <si>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</si>
  <si>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</si>
  <si>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</si>
  <si>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</si>
  <si>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</si>
  <si>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</si>
  <si>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</si>
  <si>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</si>
  <si>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</si>
  <si>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</si>
  <si>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</si>
  <si>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</si>
  <si>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</si>
  <si>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</si>
  <si>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</si>
  <si>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</si>
  <si>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</si>
  <si>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</si>
  <si>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</si>
  <si>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</si>
  <si>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</si>
  <si>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</si>
  <si>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</si>
  <si>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</si>
  <si>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</si>
  <si>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</si>
  <si>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</si>
  <si>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</si>
  <si>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</si>
  <si>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</si>
  <si>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</si>
  <si>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</si>
  <si>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</si>
  <si>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</si>
  <si>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</si>
  <si>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</si>
  <si>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</si>
  <si>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</si>
  <si>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</si>
  <si>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</si>
  <si>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</si>
  <si>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</si>
  <si>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</si>
  <si>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</si>
  <si>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</si>
  <si>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</si>
  <si>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</si>
  <si>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</si>
  <si>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</si>
  <si>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</si>
  <si>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</si>
  <si>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</si>
  <si>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</si>
  <si>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</si>
  <si>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</si>
  <si>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</si>
  <si>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</si>
  <si>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</si>
  <si>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</si>
  <si>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</si>
  <si>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</si>
  <si>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</si>
  <si>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</si>
  <si>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</si>
  <si>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</si>
  <si>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</si>
  <si>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</si>
  <si>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</si>
  <si>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</si>
  <si>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</si>
  <si>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</si>
  <si>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</si>
  <si>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</si>
  <si>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</si>
  <si>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</si>
  <si>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</si>
  <si>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</si>
  <si>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</si>
  <si>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</si>
  <si>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</si>
  <si>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</si>
  <si>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</si>
  <si>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</si>
  <si>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</si>
  <si>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</si>
  <si>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</si>
  <si>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</si>
  <si>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</si>
  <si>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</si>
  <si>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</si>
  <si>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</si>
  <si>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</si>
  <si>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</si>
  <si>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</si>
  <si>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</si>
  <si>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</si>
  <si>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</si>
  <si>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</si>
  <si>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</si>
  <si>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</si>
  <si>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</si>
  <si>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</si>
  <si>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</si>
  <si>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</si>
  <si>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</si>
  <si>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</si>
  <si>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</si>
  <si>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</si>
  <si>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</si>
  <si>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</si>
  <si>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</si>
  <si>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</si>
  <si>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</si>
  <si>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</si>
  <si>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</si>
  <si>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</si>
  <si>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</si>
  <si>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</si>
  <si>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</si>
  <si>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</si>
  <si>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</si>
  <si>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</si>
  <si>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</si>
  <si>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</si>
  <si>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</si>
  <si>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</si>
  <si>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</si>
  <si>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</si>
  <si>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</si>
  <si>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</si>
  <si>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</si>
  <si>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</si>
  <si>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</si>
  <si>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</si>
  <si>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</si>
  <si>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</si>
  <si>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</si>
  <si>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</si>
  <si>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</si>
  <si>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</si>
  <si>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</si>
  <si>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</si>
  <si>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</si>
  <si>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</si>
  <si>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</si>
  <si>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</si>
  <si>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</si>
  <si>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</si>
  <si>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</si>
  <si>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</si>
  <si>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</si>
  <si>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</si>
  <si>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</si>
  <si>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</si>
  <si>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</si>
  <si>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</si>
  <si>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</si>
  <si>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</si>
  <si>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</si>
  <si>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</si>
  <si>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</si>
  <si>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</si>
  <si>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</si>
  <si>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</si>
  <si>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</si>
  <si>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</si>
  <si>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</si>
  <si>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</si>
  <si>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</si>
  <si>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</si>
  <si>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</si>
  <si>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</si>
  <si>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</si>
  <si>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</si>
  <si>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</si>
  <si>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</si>
  <si>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</si>
  <si>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</si>
  <si>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</si>
  <si>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</si>
  <si>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</si>
  <si>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</si>
  <si>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</si>
  <si>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</si>
  <si>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</si>
  <si>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</si>
  <si>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</si>
  <si>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</si>
  <si>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</si>
  <si>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</si>
  <si>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</si>
  <si>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</si>
  <si>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</si>
  <si>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</si>
  <si>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</si>
  <si>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</si>
  <si>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</si>
  <si>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</si>
  <si>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</si>
  <si>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</si>
  <si>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</si>
  <si>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</si>
  <si>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</si>
  <si>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</si>
  <si>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</si>
  <si>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</si>
  <si>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</si>
  <si>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</si>
  <si>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</si>
  <si>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</si>
  <si>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</si>
  <si>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</si>
  <si>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</si>
  <si>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</si>
  <si>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</si>
  <si>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</si>
  <si>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</si>
  <si>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</si>
  <si>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</si>
  <si>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</si>
  <si>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</si>
  <si>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</si>
  <si>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</si>
  <si>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</si>
  <si>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</si>
  <si>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</si>
  <si>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</si>
  <si>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</si>
  <si>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</si>
  <si>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</si>
  <si>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</si>
  <si>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</si>
  <si>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</si>
  <si>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</si>
  <si>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</si>
  <si>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</si>
  <si>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</si>
  <si>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</si>
  <si>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</si>
  <si>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</si>
  <si>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</si>
  <si>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</si>
  <si>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</si>
  <si>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</si>
  <si>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</si>
  <si>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</si>
  <si>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</si>
  <si>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</si>
  <si>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</si>
  <si>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</si>
  <si>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</si>
  <si>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</si>
  <si>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</si>
  <si>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</si>
  <si>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</si>
  <si>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</si>
  <si>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</si>
  <si>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</si>
  <si>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</si>
  <si>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</si>
  <si>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</si>
  <si>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</si>
  <si>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</si>
  <si>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</si>
  <si>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</si>
  <si>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</si>
  <si>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</si>
  <si>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</si>
  <si>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</si>
  <si>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</si>
  <si>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</si>
  <si>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</si>
  <si>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</si>
  <si>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</si>
  <si>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</si>
  <si>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</si>
  <si>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</si>
  <si>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</si>
  <si>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</si>
  <si>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</si>
  <si>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</si>
  <si>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</si>
  <si>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</si>
  <si>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</si>
  <si>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</si>
  <si>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</si>
  <si>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</si>
  <si>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</si>
  <si>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</si>
  <si>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</si>
  <si>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</si>
  <si>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</si>
  <si>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</si>
  <si>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</si>
  <si>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</si>
  <si>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</si>
  <si>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</si>
  <si>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</si>
  <si>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</si>
  <si>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</si>
  <si>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</si>
  <si>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</si>
  <si>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</si>
  <si>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</si>
  <si>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</si>
  <si>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</si>
  <si>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</si>
  <si>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</si>
  <si>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</si>
  <si>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</si>
  <si>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</si>
  <si>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</si>
  <si>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</si>
  <si>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</si>
  <si>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</si>
  <si>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</si>
  <si>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</si>
  <si>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</si>
  <si>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</si>
  <si>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</si>
  <si>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</si>
  <si>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</si>
  <si>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</si>
  <si>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</si>
  <si>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</si>
  <si>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</si>
  <si>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</si>
  <si>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</si>
  <si>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</si>
  <si>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</si>
  <si>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</si>
  <si>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</si>
  <si>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</si>
  <si>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</si>
  <si>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</si>
  <si>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</si>
  <si>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</si>
  <si>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</si>
  <si>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</si>
  <si>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</si>
  <si>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</si>
  <si>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</si>
  <si>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</si>
  <si>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</si>
  <si>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</si>
  <si>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</si>
  <si>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</si>
  <si>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</si>
  <si>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</si>
  <si>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</si>
  <si>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</si>
  <si>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</si>
  <si>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</si>
  <si>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</si>
  <si>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</si>
  <si>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</si>
  <si>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</si>
  <si>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</si>
  <si>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</si>
  <si>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</si>
  <si>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</si>
  <si>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</si>
  <si>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</si>
  <si>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</si>
  <si>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</si>
  <si>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</si>
  <si>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</si>
  <si>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</si>
  <si>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</si>
  <si>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</si>
  <si>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</si>
  <si>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</si>
  <si>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</si>
  <si>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</si>
  <si>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</si>
  <si>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</si>
  <si>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</si>
  <si>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</si>
  <si>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</si>
  <si>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</si>
  <si>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</si>
  <si>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</si>
  <si>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</si>
  <si>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</si>
  <si>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</si>
  <si>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</si>
  <si>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</si>
  <si>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</si>
  <si>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</si>
  <si>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</si>
  <si>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</si>
  <si>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</si>
  <si>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</si>
  <si>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</si>
  <si>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</si>
  <si>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</si>
  <si>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</si>
  <si>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</si>
  <si>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</si>
  <si>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</si>
  <si>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</si>
  <si>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</si>
  <si>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</si>
  <si>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</si>
  <si>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</si>
  <si>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</si>
  <si>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</si>
  <si>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</si>
  <si>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</si>
  <si>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</si>
  <si>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</si>
  <si>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</si>
  <si>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</si>
  <si>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</si>
  <si>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</si>
  <si>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</si>
  <si>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</si>
  <si>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</si>
  <si>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</si>
  <si>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</si>
  <si>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</si>
  <si>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</si>
  <si>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</si>
  <si>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</si>
  <si>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</si>
  <si>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</si>
  <si>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</si>
  <si>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</si>
  <si>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</si>
  <si>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</si>
  <si>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</si>
  <si>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</si>
  <si>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</si>
  <si>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</si>
  <si>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</si>
  <si>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</si>
  <si>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</si>
  <si>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</si>
  <si>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</si>
  <si>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</si>
  <si>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</si>
  <si>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</si>
  <si>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</si>
  <si>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</si>
  <si>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</si>
  <si>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</si>
  <si>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</si>
  <si>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</si>
  <si>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</si>
  <si>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</si>
  <si>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</si>
  <si>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</si>
  <si>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</si>
  <si>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</si>
  <si>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</si>
  <si>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</si>
  <si>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</si>
  <si>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</si>
  <si>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</si>
  <si>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</si>
  <si>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</si>
  <si>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</si>
  <si>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</si>
  <si>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</si>
  <si>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</si>
  <si>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</si>
  <si>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</si>
  <si>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</si>
  <si>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</si>
  <si>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</si>
  <si>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</si>
  <si>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</si>
  <si>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</si>
  <si>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</si>
  <si>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</si>
  <si>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</si>
  <si>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</si>
  <si>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</si>
  <si>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</si>
  <si>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</si>
  <si>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</si>
  <si>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</si>
  <si>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</si>
  <si>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</si>
  <si>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</si>
  <si>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</si>
  <si>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</si>
  <si>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</si>
  <si>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</si>
  <si>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</si>
  <si>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</si>
  <si>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</si>
  <si>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</si>
  <si>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</si>
  <si>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</si>
  <si>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</si>
  <si>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</si>
  <si>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</si>
  <si>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</si>
  <si>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</si>
  <si>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</si>
  <si>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</si>
  <si>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</si>
  <si>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</si>
  <si>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</si>
  <si>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</si>
  <si>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</si>
  <si>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</si>
  <si>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</si>
  <si>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</si>
  <si>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</si>
  <si>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</si>
  <si>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</si>
  <si>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</si>
  <si>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</si>
  <si>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</si>
  <si>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</si>
  <si>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</si>
  <si>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</si>
  <si>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</si>
  <si>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</si>
  <si>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</si>
  <si>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</si>
  <si>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</si>
  <si>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</si>
  <si>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</si>
  <si>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</si>
  <si>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</si>
  <si>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</si>
  <si>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</si>
  <si>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</si>
  <si>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</si>
  <si>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</si>
  <si>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</si>
  <si>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</si>
  <si>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</si>
  <si>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</si>
  <si>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</si>
  <si>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</si>
  <si>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</si>
  <si>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</si>
  <si>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</si>
  <si>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</si>
  <si>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</si>
  <si>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</si>
  <si>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</si>
  <si>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</si>
  <si>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</si>
  <si>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</si>
  <si>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</si>
  <si>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</si>
  <si>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</si>
  <si>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</si>
  <si>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</si>
  <si>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</si>
  <si>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</si>
  <si>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</si>
  <si>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</si>
  <si>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</si>
  <si>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</si>
  <si>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</si>
  <si>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</si>
  <si>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</si>
  <si>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</si>
  <si>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</si>
  <si>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</si>
  <si>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</si>
  <si>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</si>
  <si>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</si>
  <si>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</si>
  <si>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</si>
  <si>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</si>
  <si>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</si>
  <si>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</si>
  <si>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</si>
  <si>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</si>
  <si>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</si>
  <si>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</si>
  <si>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</si>
  <si>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</si>
  <si>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</si>
  <si>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</si>
  <si>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</si>
  <si>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</si>
  <si>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</si>
  <si>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</si>
  <si>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</si>
  <si>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</si>
  <si>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</si>
  <si>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</si>
  <si>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</si>
  <si>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</si>
  <si>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</si>
  <si>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</si>
  <si>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</si>
  <si>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</si>
  <si>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</si>
  <si>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</si>
  <si>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</si>
  <si>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</si>
  <si>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</si>
  <si>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</si>
  <si>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</si>
  <si>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</si>
  <si>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</si>
  <si>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</si>
  <si>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</si>
  <si>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</si>
  <si>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</si>
  <si>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</si>
  <si>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</si>
  <si>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</si>
  <si>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</si>
  <si>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</si>
  <si>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</si>
  <si>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</si>
  <si>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</si>
  <si>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</si>
  <si>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</si>
  <si>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</si>
  <si>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</si>
  <si>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</si>
  <si>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</si>
  <si>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</si>
  <si>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</si>
  <si>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</si>
  <si>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</si>
  <si>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</si>
  <si>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</si>
  <si>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</si>
  <si>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</si>
  <si>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</si>
  <si>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</si>
  <si>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</si>
  <si>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</si>
  <si>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</si>
  <si>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</si>
  <si>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</si>
  <si>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</si>
  <si>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</si>
  <si>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</si>
  <si>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</si>
  <si>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</si>
  <si>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</si>
  <si>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</si>
  <si>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</si>
  <si>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</si>
  <si>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</si>
  <si>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</si>
  <si>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</si>
  <si>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</si>
  <si>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</si>
  <si>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</si>
  <si>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</si>
  <si>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</si>
  <si>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</si>
  <si>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</si>
  <si>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</si>
  <si>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</si>
  <si>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</si>
  <si>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</si>
  <si>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</si>
  <si>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</si>
  <si>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</si>
  <si>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</si>
  <si>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</si>
  <si>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</si>
  <si>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</si>
  <si>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</si>
  <si>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</si>
  <si>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</si>
  <si>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</si>
  <si>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</si>
  <si>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</si>
  <si>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</si>
  <si>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</si>
  <si>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</si>
  <si>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</si>
  <si>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</si>
  <si>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</si>
  <si>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</si>
  <si>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</si>
  <si>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</si>
  <si>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</si>
  <si>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</si>
  <si>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</si>
  <si>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</si>
  <si>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</si>
  <si>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</si>
  <si>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</si>
  <si>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</si>
  <si>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</si>
  <si>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</si>
  <si>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</si>
  <si>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</si>
  <si>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</si>
  <si>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</si>
  <si>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</si>
  <si>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</si>
  <si>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</si>
  <si>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</si>
  <si>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</si>
  <si>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</si>
  <si>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</si>
  <si>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</si>
  <si>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</si>
  <si>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</si>
  <si>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</si>
  <si>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</si>
  <si>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</si>
  <si>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</si>
  <si>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</si>
  <si>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</si>
  <si>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</si>
  <si>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</si>
  <si>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</si>
  <si>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</si>
  <si>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</si>
  <si>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</si>
  <si>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</si>
  <si>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</si>
  <si>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</si>
  <si>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</si>
  <si>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</si>
  <si>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</si>
  <si>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</si>
  <si>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</si>
  <si>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</si>
  <si>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</si>
  <si>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</si>
  <si>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</si>
  <si>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</si>
  <si>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</si>
  <si>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</si>
  <si>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</si>
  <si>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</si>
  <si>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</si>
  <si>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</si>
  <si>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</si>
  <si>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</si>
  <si>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</si>
  <si>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</si>
  <si>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</si>
  <si>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</si>
  <si>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</si>
  <si>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</si>
  <si>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</si>
  <si>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</si>
  <si>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</si>
  <si>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</si>
  <si>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</si>
  <si>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</si>
  <si>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</si>
  <si>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</si>
  <si>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</si>
  <si>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</si>
  <si>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</si>
  <si>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</si>
  <si>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</si>
  <si>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</si>
  <si>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</si>
  <si>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</si>
  <si>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</si>
  <si>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</si>
  <si>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</si>
  <si>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</si>
  <si>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</si>
  <si>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</si>
  <si>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</si>
  <si>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</si>
  <si>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</si>
  <si>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</si>
  <si>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</si>
  <si>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</si>
  <si>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</si>
  <si>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</si>
  <si>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</si>
  <si>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</si>
  <si>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</si>
  <si>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</si>
  <si>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</si>
  <si>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</si>
  <si>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</si>
  <si>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</si>
  <si>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</si>
  <si>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</si>
  <si>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</si>
  <si>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</si>
  <si>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</si>
  <si>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</si>
  <si>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</si>
  <si>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</si>
  <si>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</si>
  <si>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</si>
  <si>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</si>
  <si>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</si>
  <si>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</si>
  <si>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</si>
  <si>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</si>
  <si>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</si>
  <si>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</si>
  <si>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</si>
  <si>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</si>
  <si>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</si>
  <si>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</si>
  <si>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</si>
  <si>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</si>
  <si>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</si>
  <si>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</si>
  <si>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</si>
  <si>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</si>
  <si>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</si>
  <si>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</si>
  <si>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</si>
  <si>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</si>
  <si>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</si>
  <si>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</si>
  <si>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</si>
  <si>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</si>
  <si>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</si>
  <si>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</si>
  <si>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</si>
  <si>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</si>
  <si>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</si>
  <si>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</si>
  <si>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</si>
  <si>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</si>
  <si>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</si>
  <si>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</si>
  <si>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</si>
  <si>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</si>
  <si>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</si>
  <si>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</si>
  <si>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</si>
  <si>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</si>
  <si>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</si>
  <si>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</si>
  <si>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</si>
  <si>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</si>
  <si>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</si>
  <si>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</si>
  <si>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</si>
  <si>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</si>
  <si>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</si>
  <si>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</si>
  <si>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</si>
  <si>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</si>
  <si>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</si>
  <si>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</si>
  <si>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</si>
  <si>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</si>
  <si>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</si>
  <si>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</si>
  <si>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</si>
  <si>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</si>
  <si>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</si>
  <si>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</si>
  <si>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</si>
  <si>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</si>
  <si>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</si>
  <si>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</si>
  <si>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</si>
  <si>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</si>
  <si>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</si>
  <si>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</si>
  <si>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</si>
  <si>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</si>
  <si>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</si>
  <si>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</si>
  <si>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</si>
  <si>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</si>
  <si>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</si>
  <si>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</si>
  <si>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</si>
  <si>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</si>
  <si>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</si>
  <si>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</si>
  <si>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</si>
  <si>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</si>
  <si>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</si>
  <si>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</si>
  <si>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</si>
  <si>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</si>
  <si>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</si>
  <si>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</si>
  <si>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</si>
  <si>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</si>
  <si>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</si>
  <si>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</si>
  <si>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</si>
  <si>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</si>
  <si>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</si>
  <si>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</si>
  <si>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</si>
  <si>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</si>
  <si>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</si>
  <si>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</si>
  <si>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</si>
  <si>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</si>
  <si>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</si>
  <si>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</si>
  <si>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</si>
  <si>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</si>
  <si>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</si>
  <si>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</si>
  <si>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</si>
  <si>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</si>
  <si>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</si>
  <si>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</si>
  <si>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</si>
  <si>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</si>
  <si>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</si>
  <si>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</si>
  <si>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</si>
  <si>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</si>
  <si>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</si>
  <si>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</si>
  <si>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</si>
  <si>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</si>
  <si>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</si>
  <si>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</si>
  <si>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</si>
  <si>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</si>
  <si>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</si>
  <si>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</si>
  <si>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</si>
  <si>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</si>
  <si>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</si>
  <si>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</si>
  <si>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</si>
  <si>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</si>
  <si>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</si>
  <si>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</si>
  <si>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</si>
  <si>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</si>
  <si>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</si>
  <si>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</si>
  <si>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</si>
  <si>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</si>
  <si>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</si>
  <si>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</si>
  <si>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</si>
  <si>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</si>
  <si>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</si>
  <si>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</si>
  <si>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</si>
  <si>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</si>
  <si>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</si>
  <si>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</si>
  <si>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</si>
  <si>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</si>
  <si>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</si>
  <si>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</si>
  <si>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</si>
  <si>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</si>
  <si>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</si>
  <si>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</si>
  <si>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</si>
  <si>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</si>
  <si>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</si>
  <si>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</si>
  <si>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</si>
  <si>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</si>
  <si>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</si>
  <si>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</si>
  <si>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</si>
  <si>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</si>
  <si>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</si>
  <si>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</si>
  <si>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</si>
  <si>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</si>
  <si>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</si>
  <si>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</si>
  <si>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</si>
  <si>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</si>
  <si>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</si>
  <si>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</si>
  <si>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</si>
  <si>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</si>
  <si>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</si>
  <si>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</si>
  <si>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</si>
  <si>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</si>
  <si>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</si>
  <si>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</si>
  <si>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</si>
  <si>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</si>
  <si>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</si>
  <si>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</si>
  <si>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</si>
  <si>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</si>
  <si>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</si>
  <si>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</si>
  <si>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</si>
  <si>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</si>
  <si>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</si>
  <si>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</si>
  <si>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</si>
  <si>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</si>
  <si>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</si>
  <si>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</si>
  <si>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</si>
  <si>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</si>
  <si>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</si>
  <si>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</si>
  <si>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</si>
  <si>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</si>
  <si>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</si>
  <si>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</si>
  <si>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</si>
  <si>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</si>
  <si>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</si>
  <si>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</si>
  <si>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</si>
  <si>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</si>
  <si>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</si>
  <si>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</si>
  <si>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</si>
  <si>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</si>
  <si>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</si>
  <si>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</si>
  <si>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</si>
  <si>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</si>
  <si>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</si>
  <si>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</si>
  <si>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</si>
  <si>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</si>
  <si>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</si>
  <si>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</si>
  <si>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</si>
  <si>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</si>
  <si>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</si>
  <si>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</si>
  <si>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</si>
  <si>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</si>
  <si>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</si>
  <si>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</si>
  <si>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</si>
  <si>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</si>
  <si>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</si>
  <si>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</si>
  <si>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</si>
  <si>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</si>
  <si>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</si>
  <si>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</si>
  <si>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</si>
  <si>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</si>
  <si>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</si>
  <si>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</si>
  <si>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</si>
  <si>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</si>
  <si>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</si>
  <si>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</si>
  <si>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</si>
  <si>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</si>
  <si>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</si>
  <si>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</si>
  <si>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</si>
  <si>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</si>
  <si>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</si>
  <si>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</si>
  <si>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</si>
  <si>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</si>
  <si>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</si>
  <si>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</si>
  <si>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</si>
  <si>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</si>
  <si>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</si>
  <si>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</si>
  <si>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</si>
  <si>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</si>
  <si>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</si>
  <si>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</si>
  <si>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</si>
  <si>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</si>
  <si>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</si>
  <si>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</si>
  <si>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</si>
  <si>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</si>
  <si>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</si>
  <si>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</si>
  <si>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</si>
  <si>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</si>
  <si>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</si>
  <si>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</si>
  <si>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</si>
  <si>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</si>
  <si>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</si>
  <si>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</si>
  <si>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</si>
  <si>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</si>
  <si>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</si>
  <si>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</si>
  <si>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</si>
  <si>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</si>
  <si>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</si>
  <si>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</si>
  <si>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</si>
  <si>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</si>
  <si>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</si>
  <si>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</si>
  <si>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</si>
  <si>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</si>
  <si>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</si>
  <si>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</si>
  <si>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</si>
  <si>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</si>
  <si>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</si>
  <si>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</si>
  <si>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</si>
  <si>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</si>
  <si>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</si>
  <si>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</si>
  <si>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</si>
  <si>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</si>
  <si>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</si>
  <si>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</si>
  <si>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</si>
  <si>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</si>
  <si>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</si>
  <si>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</si>
  <si>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</si>
  <si>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</si>
  <si>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</si>
  <si>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</si>
  <si>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</si>
  <si>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</si>
  <si>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</si>
  <si>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</si>
  <si>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</si>
  <si>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</si>
  <si>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</si>
  <si>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</si>
  <si>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</si>
  <si>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</si>
  <si>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</si>
  <si>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</si>
  <si>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</si>
  <si>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</si>
  <si>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</si>
  <si>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</si>
  <si>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</si>
  <si>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</si>
  <si>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</si>
  <si>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</si>
  <si>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</si>
  <si>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</si>
  <si>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</si>
  <si>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</si>
  <si>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</si>
  <si>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</si>
  <si>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</si>
  <si>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</si>
  <si>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</si>
  <si>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</si>
  <si>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</si>
  <si>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</si>
  <si>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</si>
  <si>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</si>
  <si>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</si>
  <si>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</si>
  <si>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</si>
  <si>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</si>
  <si>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</si>
  <si>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</si>
  <si>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</si>
  <si>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</si>
  <si>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</si>
  <si>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</si>
  <si>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</si>
  <si>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</si>
  <si>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</si>
  <si>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</si>
  <si>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</si>
  <si>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</si>
  <si>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</si>
  <si>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</si>
  <si>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</si>
  <si>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</si>
  <si>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</si>
  <si>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</si>
  <si>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</si>
  <si>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</si>
  <si>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</si>
  <si>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</si>
  <si>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</si>
  <si>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</si>
  <si>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</si>
  <si>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</si>
  <si>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</si>
  <si>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</si>
  <si>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</si>
  <si>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</si>
  <si>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</si>
  <si>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</si>
  <si>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</si>
  <si>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</si>
  <si>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</si>
  <si>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</si>
  <si>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</si>
  <si>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</si>
  <si>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</si>
  <si>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</si>
  <si>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</si>
  <si>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</si>
  <si>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</si>
  <si>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</si>
  <si>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</si>
  <si>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</si>
  <si>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</si>
  <si>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</si>
  <si>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</si>
  <si>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</si>
  <si>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</si>
  <si>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</si>
  <si>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</si>
  <si>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</si>
  <si>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</si>
  <si>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</si>
  <si>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</si>
  <si>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</si>
  <si>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</si>
  <si>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</si>
  <si>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</si>
  <si>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</si>
  <si>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</si>
  <si>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</si>
  <si>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</si>
  <si>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</si>
  <si>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</si>
  <si>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</si>
  <si>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</si>
  <si>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</si>
  <si>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</si>
  <si>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</si>
  <si>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</si>
  <si>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</si>
  <si>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</si>
  <si>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</si>
  <si>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</si>
  <si>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</si>
  <si>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</si>
  <si>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</si>
  <si>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</si>
  <si>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</si>
  <si>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</si>
  <si>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</si>
  <si>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</si>
  <si>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</si>
  <si>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</si>
  <si>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</si>
  <si>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</si>
  <si>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</si>
  <si>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</si>
  <si>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</si>
  <si>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</si>
  <si>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</si>
  <si>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</si>
  <si>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</si>
  <si>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</si>
  <si>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</si>
  <si>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</si>
  <si>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</si>
  <si>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</si>
  <si>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</si>
  <si>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</si>
  <si>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</si>
  <si>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</si>
  <si>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</si>
  <si>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</si>
  <si>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</si>
  <si>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</si>
  <si>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</si>
  <si>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</si>
  <si>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</si>
  <si>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</si>
  <si>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</si>
  <si>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</si>
  <si>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</si>
  <si>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</si>
  <si>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</si>
  <si>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</si>
  <si>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</si>
  <si>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</si>
  <si>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</si>
  <si>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</si>
  <si>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</si>
  <si>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</si>
  <si>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</si>
  <si>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</si>
  <si>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</si>
  <si>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</si>
  <si>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</si>
  <si>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</si>
  <si>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</si>
  <si>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</si>
  <si>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</si>
  <si>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</si>
  <si>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</si>
  <si>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</si>
  <si>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</si>
  <si>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</si>
  <si>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</si>
  <si>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</si>
  <si>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</si>
  <si>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</si>
  <si>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</si>
  <si>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</si>
  <si>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</si>
  <si>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</si>
  <si>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</si>
  <si>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</si>
  <si>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</si>
  <si>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</si>
  <si>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</si>
  <si>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</si>
  <si>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</si>
  <si>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</si>
  <si>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</si>
  <si>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</si>
  <si>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</si>
  <si>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</si>
  <si>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</si>
  <si>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</si>
  <si>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</si>
  <si>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</si>
  <si>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</si>
  <si>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</si>
  <si>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</si>
  <si>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</si>
  <si>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</si>
  <si>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</si>
  <si>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</si>
  <si>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</si>
  <si>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</si>
  <si>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</si>
  <si>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</si>
  <si>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</si>
  <si>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</si>
  <si>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</si>
  <si>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</si>
  <si>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</si>
  <si>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</si>
  <si>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</si>
  <si>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</si>
  <si>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</si>
  <si>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</si>
  <si>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</si>
  <si>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</si>
  <si>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</si>
  <si>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</si>
  <si>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</si>
  <si>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</si>
  <si>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</si>
  <si>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</si>
  <si>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</si>
  <si>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</si>
  <si>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</si>
  <si>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</si>
  <si>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</si>
  <si>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</si>
  <si>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</si>
  <si>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</si>
  <si>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</si>
  <si>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</si>
  <si>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</si>
  <si>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</si>
  <si>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</si>
  <si>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</si>
  <si>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</si>
  <si>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</si>
  <si>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</si>
  <si>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</si>
  <si>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</si>
  <si>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</si>
  <si>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</si>
  <si>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</si>
  <si>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</si>
  <si>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</si>
  <si>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</si>
  <si>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</si>
  <si>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</si>
  <si>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</si>
  <si>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</si>
  <si>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</si>
  <si>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</si>
  <si>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</si>
  <si>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</si>
  <si>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</si>
  <si>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</si>
  <si>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</si>
  <si>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</si>
  <si>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</si>
  <si>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</si>
  <si>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</si>
  <si>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</si>
  <si>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</si>
  <si>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</si>
  <si>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</si>
  <si>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</si>
  <si>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</si>
  <si>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</si>
  <si>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</si>
  <si>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</si>
  <si>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</si>
  <si>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</si>
  <si>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</si>
  <si>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</si>
  <si>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</si>
  <si>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</si>
  <si>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</si>
  <si>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</si>
  <si>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</si>
  <si>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</si>
  <si>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</si>
  <si>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</si>
  <si>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</si>
  <si>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</si>
  <si>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</si>
  <si>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</si>
  <si>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</si>
  <si>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</si>
  <si>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</si>
  <si>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</si>
  <si>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</si>
  <si>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</si>
  <si>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</si>
  <si>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</si>
  <si>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</si>
  <si>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</si>
  <si>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</si>
  <si>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</si>
  <si>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</si>
  <si>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</si>
  <si>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</si>
  <si>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</si>
  <si>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</si>
  <si>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</si>
  <si>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</si>
  <si>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</si>
  <si>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</si>
  <si>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</si>
  <si>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</si>
  <si>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</si>
  <si>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</si>
  <si>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</si>
  <si>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</si>
  <si>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</si>
  <si>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</si>
  <si>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</si>
  <si>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</si>
  <si>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</si>
  <si>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</si>
  <si>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</si>
  <si>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</si>
  <si>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</si>
  <si>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</si>
  <si>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</si>
  <si>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</si>
  <si>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</si>
  <si>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</si>
  <si>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</si>
  <si>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</si>
  <si>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</si>
  <si>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</si>
  <si>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</si>
  <si>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</si>
  <si>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</si>
  <si>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</si>
  <si>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</si>
  <si>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</si>
  <si>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</si>
  <si>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</si>
  <si>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</si>
  <si>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</si>
  <si>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</si>
  <si>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</si>
  <si>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</si>
  <si>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</si>
  <si>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</si>
  <si>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</si>
  <si>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</si>
  <si>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</si>
  <si>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</si>
  <si>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</si>
  <si>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</si>
  <si>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</si>
  <si>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</si>
  <si>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</si>
  <si>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</si>
  <si>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</si>
  <si>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</si>
  <si>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</si>
  <si>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</si>
  <si>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</si>
  <si>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</si>
  <si>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</si>
  <si>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</si>
  <si>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</si>
  <si>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</si>
  <si>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</si>
  <si>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</si>
  <si>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</si>
  <si>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</si>
  <si>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</si>
  <si>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</si>
  <si>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</si>
  <si>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</si>
  <si>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</si>
  <si>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</si>
  <si>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</si>
  <si>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</si>
  <si>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</si>
  <si>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</si>
  <si>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</si>
  <si>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</si>
  <si>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</si>
  <si>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</si>
  <si>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</si>
  <si>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</si>
  <si>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</si>
  <si>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</si>
  <si>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</si>
  <si>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</si>
  <si>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</si>
  <si>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</si>
  <si>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</si>
  <si>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</si>
  <si>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</si>
  <si>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</si>
  <si>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</si>
  <si>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</si>
  <si>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</si>
  <si>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</si>
  <si>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</si>
  <si>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</si>
  <si>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</si>
  <si>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</si>
  <si>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</si>
  <si>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</si>
  <si>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</si>
  <si>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</si>
  <si>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</si>
  <si>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</si>
  <si>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</si>
  <si>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</si>
  <si>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</si>
  <si>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</si>
  <si>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</si>
  <si>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</si>
  <si>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</si>
  <si>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</si>
  <si>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</si>
  <si>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</si>
  <si>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</si>
  <si>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</si>
  <si>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</si>
  <si>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</si>
  <si>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</si>
  <si>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</si>
  <si>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</si>
  <si>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</si>
  <si>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</si>
  <si>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</si>
  <si>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</si>
  <si>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</si>
  <si>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</si>
  <si>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</si>
  <si>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</si>
  <si>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</si>
  <si>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</si>
  <si>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</si>
  <si>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</si>
  <si>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</si>
  <si>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</si>
  <si>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</si>
  <si>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</si>
  <si>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</si>
  <si>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</si>
  <si>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</si>
  <si>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</si>
  <si>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</si>
  <si>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</si>
  <si>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</si>
  <si>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</si>
  <si>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</si>
  <si>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</si>
  <si>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</si>
  <si>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</si>
  <si>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</si>
  <si>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</si>
  <si>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</si>
  <si>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</si>
  <si>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</si>
  <si>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</si>
  <si>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</si>
  <si>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</si>
  <si>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</si>
  <si>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</si>
  <si>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</si>
  <si>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</si>
  <si>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</si>
  <si>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</si>
  <si>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</si>
  <si>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</si>
  <si>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</si>
  <si>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</si>
  <si>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</si>
  <si>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</si>
  <si>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</si>
  <si>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</si>
  <si>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</si>
  <si>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</si>
  <si>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</si>
  <si>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</si>
  <si>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</si>
  <si>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</si>
  <si>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</si>
  <si>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</si>
  <si>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</si>
  <si>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</si>
  <si>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</si>
  <si>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</si>
  <si>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</si>
  <si>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</si>
  <si>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</si>
  <si>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</si>
  <si>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</si>
  <si>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</si>
  <si>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</si>
  <si>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</si>
  <si>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</si>
  <si>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</si>
  <si>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</si>
  <si>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</si>
  <si>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</si>
  <si>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</si>
  <si>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</si>
  <si>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</si>
  <si>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</si>
  <si>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</si>
  <si>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</si>
  <si>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</si>
  <si>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</si>
  <si>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</si>
  <si>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</si>
  <si>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</si>
  <si>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</si>
  <si>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</si>
  <si>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</si>
  <si>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</si>
  <si>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</si>
  <si>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</si>
  <si>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</si>
  <si>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</si>
  <si>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</si>
  <si>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</si>
  <si>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</si>
  <si>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</si>
  <si>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</si>
  <si>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</si>
  <si>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</si>
  <si>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</si>
  <si>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</si>
  <si>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</si>
  <si>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</si>
  <si>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</si>
  <si>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</si>
  <si>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</si>
  <si>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</si>
  <si>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</si>
  <si>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</si>
  <si>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</si>
  <si>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</si>
  <si>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</si>
  <si>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</si>
  <si>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</si>
  <si>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</si>
  <si>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</si>
  <si>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</si>
  <si>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</si>
  <si>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</si>
  <si>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</si>
  <si>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</si>
  <si>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</si>
  <si>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</si>
  <si>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</si>
  <si>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</si>
  <si>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</si>
  <si>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</si>
  <si>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</si>
  <si>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</si>
  <si>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</si>
  <si>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</si>
  <si>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</si>
  <si>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</si>
  <si>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</si>
  <si>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</si>
  <si>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</si>
  <si>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</si>
  <si>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</si>
  <si>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</si>
  <si>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</si>
  <si>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</si>
  <si>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</si>
  <si>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</si>
  <si>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</si>
  <si>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</si>
  <si>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</si>
  <si>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</si>
  <si>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</si>
  <si>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</si>
  <si>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</si>
  <si>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</si>
  <si>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</si>
  <si>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</si>
  <si>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</si>
  <si>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</si>
  <si>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</si>
  <si>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</si>
  <si>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</si>
  <si>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</si>
  <si>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</si>
  <si>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</si>
  <si>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</si>
  <si>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</si>
  <si>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</si>
  <si>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</si>
  <si>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</si>
  <si>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</si>
  <si>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</si>
  <si>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</si>
  <si>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</si>
  <si>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</si>
  <si>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</si>
  <si>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</si>
  <si>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</si>
  <si>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</si>
  <si>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</si>
  <si>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</si>
  <si>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</si>
  <si>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</si>
  <si>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</si>
  <si>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</si>
  <si>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</si>
  <si>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</si>
  <si>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</si>
  <si>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</si>
  <si>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</si>
  <si>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</si>
  <si>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</si>
  <si>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</si>
  <si>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</si>
  <si>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</si>
  <si>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</si>
  <si>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</si>
  <si>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</si>
  <si>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</si>
  <si>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</si>
  <si>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</si>
  <si>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</si>
  <si>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</si>
  <si>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</si>
  <si>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</si>
  <si>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</si>
  <si>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</si>
  <si>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</si>
  <si>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</si>
  <si>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</si>
  <si>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</si>
  <si>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</si>
  <si>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</si>
  <si>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</si>
  <si>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</si>
  <si>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</si>
  <si>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</si>
  <si>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</si>
  <si>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</si>
  <si>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</si>
  <si>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</si>
  <si>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</si>
  <si>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</si>
  <si>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</si>
  <si>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</si>
  <si>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</si>
  <si>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</si>
  <si>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</si>
  <si>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</si>
  <si>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</si>
  <si>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</si>
  <si>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</si>
  <si>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</si>
  <si>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</si>
  <si>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</si>
  <si>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</si>
  <si>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</si>
  <si>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</si>
  <si>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</si>
  <si>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</si>
  <si>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</si>
  <si>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</si>
  <si>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</si>
  <si>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</si>
  <si>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</si>
  <si>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</si>
  <si>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</si>
  <si>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</si>
  <si>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</si>
  <si>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</si>
  <si>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</si>
  <si>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</si>
  <si>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</si>
  <si>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</si>
  <si>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</si>
  <si>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</si>
  <si>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</si>
  <si>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</si>
  <si>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</si>
  <si>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</si>
  <si>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</si>
  <si>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</si>
  <si>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</si>
  <si>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</si>
  <si>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</si>
  <si>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</si>
  <si>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</si>
  <si>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</si>
  <si>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</si>
  <si>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</si>
  <si>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</si>
  <si>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</si>
  <si>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</si>
  <si>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</si>
  <si>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</si>
  <si>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</si>
  <si>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</si>
  <si>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</si>
  <si>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</si>
  <si>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</si>
  <si>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</si>
  <si>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</si>
  <si>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</si>
  <si>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</si>
  <si>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</si>
  <si>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</si>
  <si>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</si>
  <si>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</si>
  <si>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</si>
  <si>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</si>
  <si>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</si>
  <si>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</si>
  <si>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</si>
  <si>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</si>
  <si>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</si>
  <si>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</si>
  <si>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</si>
  <si>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</si>
  <si>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</si>
  <si>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</si>
  <si>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</si>
  <si>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</si>
  <si>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</si>
  <si>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</si>
  <si>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</si>
  <si>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</si>
  <si>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</si>
  <si>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</si>
  <si>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</si>
  <si>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</si>
  <si>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</si>
  <si>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</si>
  <si>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</si>
  <si>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</si>
  <si>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</si>
  <si>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</si>
  <si>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</si>
  <si>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</si>
  <si>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</si>
  <si>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</si>
  <si>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</si>
  <si>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</si>
  <si>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</si>
  <si>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</si>
  <si>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</si>
  <si>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</si>
  <si>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</si>
  <si>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</si>
  <si>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</si>
  <si>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</si>
  <si>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</si>
  <si>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</si>
  <si>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</si>
  <si>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</si>
  <si>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</si>
  <si>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</si>
  <si>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</si>
  <si>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</si>
  <si>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</si>
  <si>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</si>
  <si>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</si>
  <si>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</si>
  <si>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</si>
  <si>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</si>
  <si>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</si>
  <si>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</si>
  <si>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</si>
  <si>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</si>
  <si>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</si>
  <si>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</si>
  <si>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</si>
  <si>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</si>
  <si>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</si>
  <si>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</si>
  <si>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</si>
  <si>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</si>
  <si>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</si>
  <si>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</si>
  <si>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</si>
  <si>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</si>
  <si>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</si>
  <si>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</si>
  <si>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</si>
  <si>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</si>
  <si>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</si>
  <si>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</si>
  <si>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</si>
  <si>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</si>
  <si>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</si>
  <si>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</si>
  <si>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</si>
  <si>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</si>
  <si>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</si>
  <si>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</si>
  <si>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</si>
  <si>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</si>
  <si>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</si>
  <si>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</si>
  <si>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</si>
  <si>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</si>
  <si>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</si>
  <si>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</si>
  <si>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</si>
  <si>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</si>
  <si>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</si>
  <si>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</si>
  <si>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</si>
  <si>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</si>
  <si>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</si>
  <si>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</si>
  <si>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</si>
  <si>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</si>
  <si>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</si>
  <si>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</si>
  <si>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</si>
  <si>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</si>
  <si>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</si>
  <si>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</si>
  <si>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</si>
  <si>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</si>
  <si>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</si>
  <si>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</si>
  <si>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</si>
  <si>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</si>
  <si>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</si>
  <si>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</si>
  <si>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</si>
  <si>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</si>
  <si>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</si>
  <si>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</si>
  <si>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</si>
  <si>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</si>
  <si>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</si>
  <si>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</si>
  <si>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</si>
  <si>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</si>
  <si>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</si>
  <si>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</si>
  <si>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</si>
  <si>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</si>
  <si>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</si>
  <si>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</si>
  <si>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</si>
  <si>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</si>
  <si>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</si>
  <si>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</si>
  <si>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</si>
  <si>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</si>
  <si>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</si>
  <si>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</si>
  <si>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</si>
  <si>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</si>
  <si>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</si>
  <si>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</si>
  <si>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</si>
  <si>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</si>
  <si>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</si>
  <si>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</si>
  <si>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</si>
  <si>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</si>
  <si>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</si>
  <si>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</si>
  <si>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</si>
  <si>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</si>
  <si>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</si>
  <si>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</si>
  <si>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</si>
  <si>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</si>
  <si>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</si>
  <si>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</si>
  <si>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</si>
  <si>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</si>
  <si>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</si>
  <si>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</si>
  <si>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</si>
  <si>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</si>
  <si>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</si>
  <si>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</si>
  <si>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</si>
  <si>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</si>
  <si>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</si>
  <si>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</si>
  <si>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</si>
  <si>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</si>
  <si>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</si>
  <si>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</si>
  <si>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</si>
  <si>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</si>
  <si>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</si>
  <si>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</si>
  <si>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</si>
  <si>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</si>
  <si>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</si>
  <si>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</si>
  <si>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</si>
  <si>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</si>
  <si>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</si>
  <si>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</si>
  <si>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</si>
  <si>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</si>
  <si>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</si>
  <si>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</si>
  <si>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</si>
  <si>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</si>
  <si>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</si>
  <si>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</si>
  <si>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</si>
  <si>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</si>
  <si>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</si>
  <si>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</si>
  <si>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</si>
  <si>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</si>
  <si>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</si>
  <si>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</si>
  <si>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</si>
  <si>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</si>
  <si>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</si>
  <si>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</si>
  <si>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</si>
  <si>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</si>
  <si>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</si>
  <si>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</si>
  <si>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</si>
  <si>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</si>
  <si>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</si>
  <si>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</si>
  <si>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</si>
  <si>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</si>
  <si>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</si>
  <si>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</si>
  <si>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</si>
  <si>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</si>
  <si>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</si>
  <si>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</si>
  <si>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</si>
  <si>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</si>
  <si>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</si>
  <si>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</si>
  <si>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</si>
  <si>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</si>
  <si>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</si>
  <si>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</si>
  <si>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</si>
  <si>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</si>
  <si>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</si>
  <si>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</si>
  <si>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</si>
  <si>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</si>
  <si>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</si>
  <si>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</si>
  <si>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</si>
  <si>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</si>
  <si>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</si>
  <si>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</si>
  <si>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</si>
  <si>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</si>
  <si>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</si>
  <si>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</si>
  <si>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</si>
  <si>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</si>
  <si>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</si>
  <si>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</si>
  <si>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</si>
  <si>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</si>
  <si>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</si>
  <si>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</si>
  <si>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</si>
  <si>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</si>
  <si>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</si>
  <si>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</si>
  <si>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</si>
  <si>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</si>
  <si>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</si>
  <si>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</si>
  <si>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</si>
  <si>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</si>
  <si>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</si>
  <si>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</si>
  <si>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</si>
  <si>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</si>
  <si>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</si>
  <si>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</si>
  <si>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</si>
  <si>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</si>
  <si>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</si>
  <si>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</si>
  <si>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</si>
  <si>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</si>
  <si>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</si>
  <si>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</si>
  <si>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</si>
  <si>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</si>
  <si>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</si>
  <si>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</si>
  <si>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</si>
  <si>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</si>
  <si>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</si>
  <si>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</si>
  <si>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</si>
  <si>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</si>
  <si>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</si>
  <si>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</si>
  <si>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</si>
  <si>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</si>
  <si>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</si>
  <si>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</si>
  <si>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</si>
  <si>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</si>
  <si>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</si>
  <si>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</si>
  <si>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</si>
  <si>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</si>
  <si>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</si>
  <si>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</si>
  <si>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</si>
  <si>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</si>
  <si>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</si>
  <si>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</si>
  <si>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</si>
  <si>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</si>
  <si>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</si>
  <si>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</si>
  <si>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</si>
  <si>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</si>
  <si>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</si>
  <si>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</si>
  <si>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</si>
  <si>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</si>
  <si>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</si>
  <si>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</si>
  <si>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</si>
  <si>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</si>
  <si>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</si>
  <si>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</si>
  <si>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</si>
  <si>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</si>
  <si>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</si>
  <si>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</si>
  <si>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</si>
  <si>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</si>
  <si>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</si>
  <si>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</si>
  <si>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</si>
  <si>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</si>
  <si>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</si>
  <si>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</si>
  <si>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</si>
  <si>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</si>
  <si>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</si>
  <si>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</si>
  <si>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</si>
  <si>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</si>
  <si>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</si>
  <si>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</si>
  <si>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</si>
  <si>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</si>
  <si>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</si>
  <si>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</si>
  <si>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</si>
  <si>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</si>
  <si>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</si>
  <si>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</si>
  <si>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</si>
  <si>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</si>
  <si>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</si>
  <si>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</si>
  <si>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</si>
  <si>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</si>
  <si>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</si>
  <si>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</si>
  <si>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</si>
  <si>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</si>
  <si>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</si>
  <si>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</si>
  <si>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</si>
  <si>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</si>
  <si>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</si>
  <si>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</si>
  <si>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</si>
  <si>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</si>
  <si>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</si>
  <si>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</si>
  <si>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</si>
  <si>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</si>
  <si>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</si>
  <si>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</si>
  <si>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</si>
  <si>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</si>
  <si>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</si>
  <si>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</si>
  <si>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</si>
  <si>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</si>
  <si>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</si>
  <si>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</si>
  <si>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</si>
  <si>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</si>
  <si>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</si>
  <si>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</si>
  <si>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</si>
  <si>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</si>
  <si>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</si>
  <si>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</si>
  <si>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</si>
  <si>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</si>
  <si>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</si>
  <si>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</si>
  <si>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</si>
  <si>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</si>
  <si>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</si>
  <si>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</si>
  <si>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</si>
  <si>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</si>
  <si>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</si>
  <si>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</si>
  <si>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</si>
  <si>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</si>
  <si>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</si>
  <si>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</si>
  <si>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</si>
  <si>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</si>
  <si>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</si>
  <si>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</si>
  <si>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</si>
  <si>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</si>
  <si>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</si>
  <si>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</si>
  <si>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</si>
  <si>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</si>
  <si>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</si>
  <si>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</si>
  <si>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</si>
  <si>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</si>
  <si>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</si>
  <si>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</si>
  <si>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</si>
  <si>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</si>
  <si>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</si>
  <si>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</si>
  <si>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</si>
  <si>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</si>
  <si>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</si>
  <si>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</si>
  <si>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</si>
  <si>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</si>
  <si>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</si>
  <si>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</si>
  <si>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</si>
  <si>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</si>
  <si>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</si>
  <si>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</si>
  <si>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</si>
  <si>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</si>
  <si>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</si>
  <si>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</si>
  <si>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</si>
  <si>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</si>
  <si>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</si>
  <si>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</si>
  <si>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</si>
  <si>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</si>
  <si>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</si>
  <si>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</si>
  <si>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</si>
  <si>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</si>
  <si>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</si>
  <si>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</si>
  <si>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</si>
  <si>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</si>
  <si>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</si>
  <si>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</si>
  <si>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</si>
  <si>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</si>
  <si>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</si>
  <si>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</si>
  <si>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</si>
  <si>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</si>
  <si>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</si>
  <si>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</si>
  <si>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</si>
  <si>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</si>
  <si>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</si>
  <si>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</si>
  <si>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</si>
  <si>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</si>
  <si>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</si>
  <si>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</si>
  <si>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</si>
  <si>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</si>
  <si>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</si>
  <si>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</si>
  <si>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</si>
  <si>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</si>
  <si>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</si>
  <si>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</si>
  <si>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</si>
  <si>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</si>
  <si>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</si>
  <si>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</si>
  <si>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</si>
  <si>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</si>
  <si>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</si>
  <si>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</si>
  <si>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</si>
  <si>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</si>
  <si>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</si>
  <si>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</si>
  <si>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</si>
  <si>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</si>
  <si>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</si>
  <si>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</si>
  <si>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</si>
  <si>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</si>
  <si>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</si>
  <si>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</si>
  <si>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</si>
  <si>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</si>
  <si>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</si>
  <si>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</si>
  <si>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</si>
  <si>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</si>
  <si>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</si>
  <si>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</si>
  <si>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</si>
  <si>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</si>
  <si>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</si>
  <si>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</si>
  <si>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</si>
  <si>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</si>
  <si>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</si>
  <si>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</si>
  <si>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</si>
  <si>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</si>
  <si>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</si>
  <si>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</si>
  <si>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</si>
  <si>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</si>
  <si>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</si>
  <si>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</si>
  <si>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</si>
  <si>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</si>
  <si>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</si>
  <si>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</si>
  <si>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</si>
  <si>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</si>
  <si>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</si>
  <si>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</si>
  <si>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</si>
  <si>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</si>
  <si>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</si>
  <si>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</si>
  <si>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</si>
  <si>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</si>
  <si>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</si>
  <si>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</si>
  <si>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</si>
  <si>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</si>
  <si>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</si>
  <si>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</si>
  <si>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</si>
  <si>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</si>
  <si>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</si>
  <si>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</si>
  <si>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</si>
  <si>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</si>
  <si>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</si>
  <si>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</si>
  <si>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</si>
  <si>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</si>
  <si>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</si>
  <si>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</si>
  <si>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</si>
  <si>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</si>
  <si>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</si>
  <si>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</si>
  <si>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</si>
  <si>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</si>
  <si>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</si>
  <si>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</si>
  <si>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</si>
  <si>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</si>
  <si>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</si>
  <si>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</si>
  <si>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</si>
  <si>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</si>
  <si>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</si>
  <si>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</si>
  <si>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</si>
  <si>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</si>
  <si>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</si>
  <si>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</si>
  <si>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</si>
  <si>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</si>
  <si>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</si>
  <si>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</si>
  <si>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</si>
  <si>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</si>
  <si>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</si>
  <si>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</si>
  <si>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</si>
  <si>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</si>
  <si>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</si>
  <si>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</si>
  <si>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</si>
  <si>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</si>
  <si>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</si>
  <si>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</si>
  <si>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</si>
  <si>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</si>
  <si>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</si>
  <si>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</si>
  <si>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</si>
  <si>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</si>
  <si>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</si>
  <si>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</si>
  <si>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</si>
  <si>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</si>
  <si>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</si>
  <si>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</si>
  <si>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</si>
  <si>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</si>
  <si>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</si>
  <si>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</si>
  <si>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</si>
  <si>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</si>
  <si>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</si>
  <si>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</si>
  <si>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</si>
  <si>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</si>
  <si>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</si>
  <si>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</si>
  <si>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</si>
  <si>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</si>
  <si>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</si>
  <si>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</si>
  <si>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</si>
  <si>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</si>
  <si>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</si>
  <si>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</si>
  <si>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</si>
  <si>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</si>
  <si>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</si>
  <si>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</si>
  <si>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</si>
  <si>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</si>
  <si>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</si>
  <si>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</si>
  <si>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</si>
  <si>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</si>
  <si>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</si>
  <si>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</si>
  <si>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</si>
  <si>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</si>
  <si>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</si>
  <si>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</si>
  <si>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</si>
  <si>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</si>
  <si>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</si>
  <si>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</si>
  <si>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</si>
  <si>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</si>
  <si>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</si>
  <si>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</si>
  <si>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</si>
  <si>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</si>
  <si>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</si>
  <si>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</si>
  <si>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</si>
  <si>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</si>
  <si>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</si>
  <si>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</si>
  <si>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</si>
  <si>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</si>
  <si>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</si>
  <si>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</si>
  <si>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</si>
  <si>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</si>
  <si>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</si>
  <si>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</si>
  <si>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</si>
  <si>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</si>
  <si>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</si>
  <si>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</si>
  <si>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</si>
  <si>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</si>
  <si>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</si>
  <si>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</si>
  <si>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</si>
  <si>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</si>
  <si>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</si>
  <si>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</si>
  <si>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</si>
  <si>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</si>
  <si>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</si>
  <si>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</si>
  <si>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</si>
  <si>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</si>
  <si>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</si>
  <si>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</si>
  <si>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</si>
  <si>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</si>
  <si>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</si>
  <si>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</si>
  <si>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</si>
  <si>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</si>
  <si>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</si>
  <si>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</si>
  <si>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</si>
  <si>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</si>
  <si>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</si>
  <si>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</si>
  <si>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</si>
  <si>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</si>
  <si>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</si>
  <si>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</si>
  <si>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</si>
  <si>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</si>
  <si>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</si>
  <si>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</si>
  <si>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</si>
  <si>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</si>
  <si>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</si>
  <si>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</si>
  <si>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</si>
  <si>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</si>
  <si>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</si>
  <si>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</si>
  <si>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</si>
  <si>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</si>
  <si>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</si>
  <si>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</si>
  <si>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</si>
  <si>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</si>
  <si>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</si>
  <si>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</si>
  <si>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</si>
  <si>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</si>
  <si>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</si>
  <si>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</si>
  <si>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</si>
  <si>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</si>
  <si>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</si>
  <si>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</si>
  <si>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</si>
  <si>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</si>
  <si>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</si>
  <si>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</si>
  <si>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</si>
  <si>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</si>
  <si>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</si>
  <si>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</si>
  <si>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</si>
  <si>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</si>
  <si>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</si>
  <si>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</si>
  <si>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</si>
  <si>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</si>
  <si>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</si>
  <si>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</si>
  <si>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</si>
  <si>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</si>
  <si>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</si>
  <si>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</si>
  <si>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</si>
  <si>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</si>
  <si>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</si>
  <si>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</si>
  <si>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</si>
  <si>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</si>
  <si>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</si>
  <si>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</si>
  <si>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</si>
  <si>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</si>
  <si>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</si>
  <si>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</si>
  <si>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</si>
  <si>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</si>
  <si>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</si>
  <si>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</si>
  <si>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</si>
  <si>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</si>
  <si>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</si>
  <si>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</si>
  <si>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</si>
  <si>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</si>
  <si>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</si>
  <si>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</si>
  <si>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</si>
  <si>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</si>
  <si>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</si>
  <si>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</si>
  <si>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</si>
  <si>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</si>
  <si>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</si>
  <si>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</si>
  <si>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</si>
  <si>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</si>
  <si>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</si>
  <si>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</si>
  <si>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</si>
  <si>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</si>
  <si>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</si>
  <si>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</si>
  <si>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</si>
  <si>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</si>
  <si>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</si>
  <si>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</si>
  <si>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</si>
  <si>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</si>
  <si>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</si>
  <si>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</si>
  <si>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</si>
  <si>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</si>
  <si>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</si>
  <si>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</si>
  <si>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</si>
  <si>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</si>
  <si>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</si>
  <si>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</si>
  <si>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</si>
  <si>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</si>
  <si>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</si>
  <si>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</si>
  <si>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</si>
  <si>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</si>
  <si>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</si>
  <si>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</si>
  <si>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</si>
  <si>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</si>
  <si>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</si>
  <si>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</si>
  <si>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</si>
  <si>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</si>
  <si>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</si>
  <si>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</si>
  <si>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</si>
  <si>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</si>
  <si>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</si>
  <si>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</si>
  <si>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</si>
  <si>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</si>
  <si>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</si>
  <si>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</si>
  <si>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</si>
  <si>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</si>
  <si>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</si>
  <si>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</si>
  <si>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</si>
  <si>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</si>
  <si>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</si>
  <si>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</si>
  <si>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</si>
  <si>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</si>
  <si>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</si>
  <si>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</si>
  <si>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</si>
  <si>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</si>
  <si>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</si>
  <si>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</si>
  <si>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</si>
  <si>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</si>
  <si>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</si>
  <si>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</si>
  <si>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</si>
  <si>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</si>
  <si>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</si>
  <si>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</si>
  <si>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</si>
  <si>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</si>
  <si>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</si>
  <si>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</si>
  <si>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</si>
  <si>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</si>
  <si>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</si>
  <si>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</si>
  <si>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</si>
  <si>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</si>
  <si>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</si>
  <si>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</si>
  <si>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</si>
  <si>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</si>
  <si>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</si>
  <si>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</si>
  <si>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</si>
  <si>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</si>
  <si>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</si>
  <si>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</si>
  <si>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</si>
  <si>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</si>
  <si>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</si>
  <si>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</si>
  <si>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</si>
  <si>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</si>
  <si>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</si>
  <si>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</si>
  <si>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</si>
  <si>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</si>
  <si>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</si>
  <si>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</si>
  <si>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</si>
  <si>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</si>
  <si>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</si>
  <si>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</si>
  <si>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</si>
  <si>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</si>
  <si>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</si>
  <si>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</si>
  <si>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</si>
  <si>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</si>
  <si>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</si>
  <si>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</si>
  <si>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</si>
  <si>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</si>
  <si>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</si>
  <si>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</si>
  <si>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</si>
  <si>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</si>
  <si>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</si>
  <si>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</si>
  <si>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</si>
  <si>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</si>
  <si>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</si>
  <si>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</si>
  <si>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</si>
  <si>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</si>
  <si>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</si>
  <si>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</si>
  <si>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</si>
  <si>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</si>
  <si>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</si>
  <si>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</si>
  <si>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</si>
  <si>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</si>
  <si>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</si>
  <si>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</si>
  <si>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</si>
  <si>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</si>
  <si>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</si>
  <si>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</si>
  <si>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</si>
  <si>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</si>
  <si>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</si>
  <si>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</si>
  <si>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</si>
  <si>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</si>
  <si>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</si>
  <si>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</si>
  <si>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</si>
  <si>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</si>
  <si>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</si>
  <si>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</si>
  <si>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</si>
  <si>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</si>
  <si>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</si>
  <si>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</si>
  <si>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</si>
  <si>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</si>
  <si>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</si>
  <si>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</si>
  <si>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</si>
  <si>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</si>
  <si>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</si>
  <si>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</si>
  <si>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</si>
  <si>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</si>
  <si>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</si>
  <si>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</si>
  <si>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</si>
  <si>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</si>
  <si>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</si>
  <si>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</si>
  <si>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</si>
  <si>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</si>
  <si>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</si>
  <si>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</si>
  <si>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</si>
  <si>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</si>
  <si>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</si>
  <si>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</si>
  <si>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</si>
  <si>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</si>
  <si>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</si>
  <si>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</si>
  <si>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</si>
  <si>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</si>
  <si>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</si>
  <si>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</si>
  <si>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</si>
  <si>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</si>
  <si>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</si>
  <si>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</si>
  <si>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</si>
  <si>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</si>
  <si>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</si>
  <si>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</si>
  <si>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</si>
  <si>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</si>
  <si>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</si>
  <si>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</si>
  <si>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</si>
  <si>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</si>
  <si>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</si>
  <si>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</si>
  <si>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</si>
  <si>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</si>
  <si>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</si>
  <si>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</si>
  <si>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</si>
  <si>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</si>
  <si>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</si>
  <si>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</si>
  <si>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</si>
  <si>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</si>
  <si>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</si>
  <si>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</si>
  <si>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</si>
  <si>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</si>
  <si>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</si>
  <si>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</si>
  <si>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</si>
  <si>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</si>
  <si>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</si>
  <si>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</si>
  <si>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</si>
  <si>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</si>
  <si>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</si>
  <si>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</si>
  <si>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</si>
  <si>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</si>
  <si>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</si>
  <si>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</si>
  <si>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</si>
  <si>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</si>
  <si>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</si>
  <si>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</si>
  <si>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</si>
  <si>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</si>
  <si>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</si>
  <si>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</si>
  <si>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</si>
  <si>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</si>
  <si>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</si>
  <si>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</si>
  <si>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</si>
  <si>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</si>
  <si>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</si>
  <si>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</si>
  <si>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</si>
  <si>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</si>
  <si>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</si>
  <si>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</si>
  <si>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</si>
  <si>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</si>
  <si>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</si>
  <si>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</si>
  <si>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</si>
  <si>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</si>
  <si>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</si>
  <si>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</si>
  <si>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</si>
  <si>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</si>
  <si>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</si>
  <si>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</si>
  <si>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</si>
  <si>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</si>
  <si>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</si>
  <si>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</si>
  <si>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</si>
  <si>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</si>
  <si>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</si>
  <si>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</si>
  <si>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</si>
  <si>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</si>
  <si>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</si>
  <si>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</si>
  <si>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</si>
  <si>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</si>
  <si>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</si>
  <si>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</si>
  <si>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</si>
  <si>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</si>
  <si>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</si>
  <si>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</si>
  <si>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</si>
  <si>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</si>
  <si>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</si>
  <si>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</si>
  <si>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</si>
  <si>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</si>
  <si>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</si>
  <si>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</si>
  <si>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</si>
  <si>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</si>
  <si>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</si>
  <si>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</si>
  <si>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</si>
  <si>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</si>
  <si>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</si>
  <si>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</si>
  <si>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</si>
  <si>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</si>
  <si>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</si>
  <si>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</si>
  <si>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</si>
  <si>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</si>
  <si>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</si>
  <si>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</si>
  <si>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</si>
  <si>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</si>
  <si>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</si>
  <si>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</si>
  <si>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</si>
  <si>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</si>
  <si>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</si>
  <si>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</si>
  <si>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</si>
  <si>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</si>
  <si>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</si>
  <si>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</si>
  <si>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</si>
  <si>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</si>
  <si>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</si>
  <si>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</si>
  <si>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</si>
  <si>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</si>
  <si>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</si>
  <si>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</si>
  <si>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</si>
  <si>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</si>
  <si>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</si>
  <si>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</si>
  <si>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</si>
  <si>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</si>
  <si>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</si>
  <si>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</si>
  <si>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</si>
  <si>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</si>
  <si>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</si>
  <si>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</si>
  <si>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</si>
  <si>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</si>
  <si>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</si>
  <si>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</si>
  <si>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</si>
  <si>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</si>
  <si>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</si>
  <si>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</si>
  <si>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</si>
  <si>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</si>
  <si>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</si>
  <si>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</si>
  <si>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</si>
  <si>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</si>
  <si>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</si>
  <si>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</si>
  <si>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</si>
  <si>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</si>
  <si>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</si>
  <si>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</si>
  <si>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</si>
  <si>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</si>
  <si>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</si>
  <si>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</si>
  <si>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</si>
  <si>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</si>
  <si>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</si>
  <si>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</si>
  <si>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</si>
  <si>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</si>
  <si>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</si>
  <si>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</si>
  <si>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</si>
  <si>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</si>
  <si>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</si>
  <si>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</si>
  <si>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</si>
  <si>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</si>
  <si>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</si>
  <si>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</si>
  <si>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</si>
  <si>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</si>
  <si>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</si>
  <si>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</si>
  <si>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</si>
  <si>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</si>
  <si>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</si>
  <si>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</si>
  <si>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</si>
  <si>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</si>
  <si>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</si>
  <si>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</si>
  <si>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</si>
  <si>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</si>
  <si>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</si>
  <si>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</si>
  <si>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</si>
  <si>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</si>
  <si>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</si>
  <si>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</si>
  <si>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</si>
  <si>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</si>
  <si>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</si>
  <si>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</si>
  <si>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</si>
  <si>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</si>
  <si>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</si>
  <si>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</si>
  <si>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</si>
  <si>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</si>
  <si>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</si>
  <si>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</si>
  <si>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</si>
  <si>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</si>
  <si>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</si>
  <si>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</si>
  <si>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</si>
  <si>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</si>
  <si>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</si>
  <si>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</si>
  <si>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</si>
  <si>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</si>
  <si>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</si>
  <si>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</si>
  <si>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</si>
  <si>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</si>
  <si>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</si>
  <si>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</si>
  <si>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</si>
  <si>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</si>
  <si>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</si>
  <si>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</si>
  <si>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</si>
  <si>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</si>
  <si>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</si>
  <si>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</si>
  <si>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</si>
  <si>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</si>
  <si>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</si>
  <si>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</si>
  <si>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</si>
  <si>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</si>
  <si>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</si>
  <si>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</si>
  <si>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</si>
  <si>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</si>
  <si>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</si>
  <si>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</si>
  <si>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</si>
  <si>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</si>
  <si>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</si>
  <si>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</si>
  <si>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</si>
  <si>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</si>
  <si>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</si>
  <si>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</si>
  <si>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</si>
  <si>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</si>
  <si>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</si>
  <si>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</si>
  <si>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</si>
  <si>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</si>
  <si>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</si>
  <si>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</si>
  <si>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</si>
  <si>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</si>
  <si>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</si>
  <si>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</si>
  <si>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</si>
  <si>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</si>
  <si>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</si>
  <si>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</si>
  <si>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</si>
  <si>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</si>
  <si>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</si>
  <si>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</si>
  <si>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</si>
  <si>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</si>
  <si>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</si>
  <si>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</si>
  <si>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</si>
  <si>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</si>
  <si>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</si>
  <si>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</si>
  <si>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</si>
  <si>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</si>
  <si>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</si>
  <si>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</si>
  <si>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</si>
  <si>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</si>
  <si>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</si>
  <si>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</si>
  <si>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</si>
  <si>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</si>
  <si>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</si>
  <si>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</si>
  <si>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</si>
  <si>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</si>
  <si>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</si>
  <si>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</si>
  <si>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</si>
  <si>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</si>
  <si>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</si>
  <si>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</si>
  <si>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</si>
  <si>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</si>
  <si>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</si>
  <si>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</si>
  <si>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</si>
  <si>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</si>
  <si>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</si>
  <si>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</si>
  <si>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</si>
  <si>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</si>
  <si>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</si>
  <si>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</si>
  <si>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</si>
  <si>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</si>
  <si>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</si>
  <si>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</si>
  <si>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</si>
  <si>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</si>
  <si>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</si>
  <si>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</si>
  <si>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</si>
  <si>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</si>
  <si>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</si>
  <si>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</si>
  <si>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</si>
  <si>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</si>
  <si>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</si>
  <si>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</si>
  <si>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</si>
  <si>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</si>
  <si>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</si>
  <si>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</si>
  <si>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</si>
  <si>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</si>
  <si>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</si>
  <si>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</si>
  <si>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</si>
  <si>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</si>
  <si>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</si>
  <si>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</si>
  <si>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</si>
  <si>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</si>
  <si>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</si>
  <si>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</si>
  <si>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</si>
  <si>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</si>
  <si>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</si>
  <si>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</si>
  <si>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</si>
  <si>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</si>
  <si>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</si>
  <si>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</si>
  <si>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</si>
  <si>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</si>
  <si>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</si>
  <si>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</si>
  <si>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</si>
  <si>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</si>
  <si>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</si>
  <si>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</si>
  <si>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</si>
  <si>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</si>
  <si>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</si>
  <si>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</si>
  <si>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</si>
  <si>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</si>
  <si>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</si>
  <si>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</si>
  <si>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</si>
  <si>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</si>
  <si>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</si>
  <si>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</si>
  <si>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</si>
  <si>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</si>
  <si>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</si>
  <si>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</si>
  <si>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</si>
  <si>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</si>
  <si>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</si>
  <si>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</si>
  <si>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</si>
  <si>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</si>
  <si>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</si>
  <si>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</si>
  <si>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</si>
  <si>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</si>
  <si>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</si>
  <si>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</si>
  <si>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</si>
  <si>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</si>
  <si>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</si>
  <si>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</si>
  <si>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</si>
  <si>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</si>
  <si>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</si>
  <si>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</si>
  <si>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</si>
  <si>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</si>
  <si>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</si>
  <si>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</si>
  <si>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</si>
  <si>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</si>
  <si>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</si>
  <si>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</si>
  <si>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</si>
  <si>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</si>
  <si>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</si>
  <si>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</si>
  <si>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</si>
  <si>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</si>
  <si>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</si>
  <si>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</si>
  <si>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</si>
  <si>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</si>
  <si>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</si>
  <si>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</si>
  <si>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</si>
  <si>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</si>
  <si>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</si>
  <si>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</si>
  <si>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</si>
  <si>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</si>
  <si>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</si>
  <si>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</si>
  <si>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</si>
  <si>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</si>
  <si>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</si>
  <si>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</si>
  <si>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</si>
  <si>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</si>
  <si>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</si>
  <si>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</si>
  <si>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</si>
  <si>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</si>
  <si>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</si>
  <si>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</si>
  <si>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</si>
  <si>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</si>
  <si>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</si>
  <si>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</si>
  <si>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</si>
  <si>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</si>
  <si>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</si>
  <si>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</si>
  <si>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</si>
  <si>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</si>
  <si>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</si>
  <si>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</si>
  <si>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</si>
  <si>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</si>
  <si>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</si>
  <si>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</si>
  <si>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</si>
  <si>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</si>
  <si>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</si>
  <si>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</si>
  <si>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</si>
  <si>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</si>
  <si>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</si>
  <si>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</si>
  <si>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</si>
  <si>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</si>
  <si>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</si>
  <si>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</si>
  <si>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</si>
  <si>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</si>
  <si>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</si>
  <si>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</si>
  <si>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</si>
  <si>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</si>
  <si>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</si>
  <si>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</si>
  <si>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</si>
  <si>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</si>
  <si>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</si>
  <si>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</si>
  <si>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</si>
  <si>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</si>
  <si>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</si>
  <si>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</si>
  <si>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</si>
  <si>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</si>
  <si>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</si>
  <si>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</si>
  <si>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</si>
  <si>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</si>
  <si>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</si>
  <si>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</si>
  <si>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</si>
  <si>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</si>
  <si>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</si>
  <si>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</si>
  <si>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</si>
  <si>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</si>
  <si>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</si>
  <si>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</si>
  <si>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</si>
  <si>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</si>
  <si>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</si>
  <si>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</si>
  <si>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</si>
  <si>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</si>
  <si>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</si>
  <si>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</si>
  <si>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</si>
  <si>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</si>
  <si>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</si>
  <si>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</si>
  <si>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</si>
  <si>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</si>
  <si>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</si>
  <si>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</si>
  <si>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</si>
  <si>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</si>
  <si>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</si>
  <si>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</si>
  <si>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</si>
  <si>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</si>
  <si>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</si>
  <si>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</si>
  <si>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</si>
  <si>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</si>
  <si>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</si>
  <si>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</si>
  <si>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</si>
  <si>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</si>
  <si>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</si>
  <si>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</si>
  <si>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</si>
  <si>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</si>
  <si>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</si>
  <si>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</si>
  <si>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</si>
  <si>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</si>
  <si>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</si>
  <si>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</si>
  <si>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</si>
  <si>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</si>
  <si>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</si>
  <si>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</si>
  <si>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</si>
  <si>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</si>
  <si>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</si>
  <si>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</si>
  <si>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</si>
  <si>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</si>
  <si>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</si>
  <si>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</si>
  <si>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</si>
  <si>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</si>
  <si>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</si>
  <si>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</si>
  <si>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</si>
  <si>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</si>
  <si>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</si>
  <si>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</si>
  <si>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</si>
  <si>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</si>
  <si>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</si>
  <si>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</si>
  <si>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</si>
  <si>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</si>
  <si>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</si>
  <si>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</si>
  <si>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</si>
  <si>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</si>
  <si>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</si>
  <si>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</si>
  <si>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</si>
  <si>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</si>
  <si>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</si>
  <si>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</si>
  <si>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</si>
  <si>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</si>
  <si>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</si>
  <si>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</si>
  <si>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</si>
  <si>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</si>
  <si>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</si>
  <si>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</si>
  <si>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</si>
  <si>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</si>
  <si>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</si>
  <si>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</si>
  <si>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</si>
  <si>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</si>
  <si>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</si>
  <si>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</si>
  <si>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</si>
  <si>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</si>
  <si>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</si>
  <si>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</si>
  <si>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</si>
  <si>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</si>
  <si>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</si>
  <si>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</si>
  <si>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</si>
  <si>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</si>
  <si>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</si>
  <si>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</si>
  <si>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</si>
  <si>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</si>
  <si>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</si>
  <si>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</si>
  <si>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</si>
  <si>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</si>
  <si>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</si>
  <si>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</si>
  <si>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</si>
  <si>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</si>
  <si>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</si>
  <si>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</si>
  <si>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</si>
  <si>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</si>
  <si>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</si>
  <si>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</si>
  <si>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</si>
  <si>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</si>
  <si>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</si>
  <si>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</si>
  <si>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</si>
  <si>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</si>
  <si>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</si>
  <si>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</si>
  <si>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</si>
  <si>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</si>
  <si>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</si>
  <si>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</si>
  <si>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</si>
  <si>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</si>
  <si>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</si>
  <si>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</si>
  <si>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</si>
  <si>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</si>
  <si>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</si>
  <si>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</si>
  <si>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</si>
  <si>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</si>
  <si>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</si>
  <si>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</si>
  <si>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</si>
  <si>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</si>
  <si>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</si>
  <si>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</si>
  <si>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</si>
  <si>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</si>
  <si>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</si>
  <si>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</si>
  <si>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</si>
  <si>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</si>
  <si>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</si>
  <si>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</si>
  <si>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</si>
  <si>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</si>
  <si>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</si>
  <si>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</si>
  <si>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</si>
  <si>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</si>
  <si>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</si>
  <si>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</si>
  <si>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</si>
  <si>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</si>
  <si>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</si>
  <si>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</si>
  <si>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</si>
  <si>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</si>
  <si>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</si>
  <si>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</si>
  <si>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</si>
  <si>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</si>
  <si>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</si>
  <si>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</si>
  <si>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</si>
  <si>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</si>
  <si>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</si>
  <si>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</si>
  <si>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</si>
  <si>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</si>
  <si>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</si>
  <si>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</si>
  <si>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</si>
  <si>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</si>
  <si>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</si>
  <si>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</si>
  <si>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</si>
  <si>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</si>
  <si>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</si>
  <si>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</si>
  <si>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</si>
  <si>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</si>
  <si>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</si>
  <si>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</si>
  <si>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</si>
  <si>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</si>
  <si>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</si>
  <si>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</si>
  <si>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</si>
  <si>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</si>
  <si>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</si>
  <si>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</si>
  <si>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</si>
  <si>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</si>
  <si>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</si>
  <si>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</si>
  <si>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</si>
  <si>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</si>
  <si>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</si>
  <si>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</si>
  <si>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</si>
  <si>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</si>
  <si>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</si>
  <si>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</si>
  <si>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</si>
  <si>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</si>
  <si>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</si>
  <si>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</si>
  <si>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</si>
  <si>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</si>
  <si>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</si>
  <si>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</si>
  <si>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</si>
  <si>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</si>
  <si>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</si>
  <si>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</si>
  <si>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</si>
  <si>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</si>
  <si>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</si>
  <si>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</si>
  <si>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</si>
  <si>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</si>
  <si>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</si>
  <si>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</si>
  <si>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</si>
  <si>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</si>
  <si>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</si>
  <si>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</si>
  <si>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</si>
  <si>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</si>
  <si>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</si>
  <si>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</si>
  <si>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</si>
  <si>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</si>
  <si>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</si>
  <si>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</si>
  <si>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</si>
  <si>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</si>
  <si>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</si>
  <si>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</si>
  <si>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</si>
  <si>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</si>
  <si>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</si>
  <si>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</si>
  <si>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</si>
  <si>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</si>
  <si>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</si>
  <si>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</si>
  <si>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</si>
  <si>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</si>
  <si>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</si>
  <si>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</si>
  <si>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</si>
  <si>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</si>
  <si>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</si>
  <si>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</si>
  <si>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</si>
  <si>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</si>
  <si>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</si>
  <si>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</si>
  <si>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</si>
  <si>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</si>
  <si>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</si>
  <si>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</si>
  <si>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</si>
  <si>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</si>
  <si>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</si>
  <si>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</si>
  <si>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</si>
  <si>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</si>
  <si>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</si>
  <si>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</si>
  <si>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</si>
  <si>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</si>
  <si>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</si>
  <si>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</si>
  <si>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</si>
  <si>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</si>
  <si>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</si>
  <si>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</si>
  <si>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</si>
  <si>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</si>
  <si>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</si>
  <si>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</si>
  <si>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</si>
  <si>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</si>
  <si>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</si>
  <si>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</si>
  <si>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</si>
  <si>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</si>
  <si>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</si>
  <si>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</si>
  <si>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</si>
  <si>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</si>
  <si>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</si>
  <si>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</si>
  <si>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</si>
  <si>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</si>
  <si>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</si>
  <si>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</si>
  <si>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</si>
  <si>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</si>
  <si>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</si>
  <si>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</si>
  <si>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</si>
  <si>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</si>
  <si>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</si>
  <si>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</si>
  <si>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</si>
  <si>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</si>
  <si>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</si>
  <si>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</si>
  <si>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</si>
  <si>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</si>
  <si>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</si>
  <si>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</si>
  <si>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</si>
  <si>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</si>
  <si>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</si>
  <si>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</si>
  <si>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</si>
  <si>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</si>
  <si>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</si>
  <si>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</si>
  <si>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</si>
  <si>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</si>
  <si>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</si>
  <si>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</si>
  <si>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</si>
  <si>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</si>
  <si>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</si>
  <si>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</si>
  <si>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</si>
  <si>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</si>
  <si>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</si>
  <si>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</si>
  <si>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</si>
  <si>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</si>
  <si>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</si>
  <si>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</si>
  <si>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</si>
  <si>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</si>
  <si>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</si>
  <si>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</si>
  <si>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</si>
  <si>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</si>
  <si>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</si>
  <si>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</si>
  <si>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</si>
  <si>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</si>
  <si>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</si>
  <si>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</si>
  <si>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</si>
  <si>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</si>
  <si>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</si>
  <si>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</si>
  <si>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</si>
  <si>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</si>
  <si>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</si>
  <si>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</si>
  <si>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</si>
  <si>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</si>
  <si>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</si>
  <si>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</si>
  <si>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</si>
  <si>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</si>
  <si>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</si>
  <si>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</si>
  <si>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</si>
  <si>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</si>
  <si>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</si>
  <si>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</si>
  <si>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</si>
  <si>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</si>
  <si>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</si>
  <si>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</si>
  <si>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</si>
  <si>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</si>
  <si>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</si>
  <si>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</si>
  <si>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</si>
  <si>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</si>
  <si>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</si>
  <si>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</si>
  <si>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</si>
  <si>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</si>
  <si>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</si>
  <si>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</si>
  <si>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</si>
  <si>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</si>
  <si>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</si>
  <si>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</si>
  <si>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</si>
  <si>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</si>
  <si>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</si>
  <si>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</si>
  <si>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</si>
  <si>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</si>
  <si>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</si>
  <si>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</si>
  <si>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</si>
  <si>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</si>
  <si>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</si>
  <si>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</si>
  <si>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</si>
  <si>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</si>
  <si>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</si>
  <si>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</si>
  <si>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</si>
  <si>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</si>
  <si>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</si>
  <si>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</si>
  <si>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</si>
  <si>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</si>
  <si>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</si>
  <si>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</si>
  <si>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</si>
  <si>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</si>
  <si>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</si>
  <si>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</si>
  <si>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</si>
  <si>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</si>
  <si>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</si>
  <si>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</si>
  <si>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</si>
  <si>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</si>
  <si>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</si>
  <si>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</si>
  <si>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</si>
  <si>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</si>
  <si>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</si>
  <si>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</si>
  <si>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</si>
  <si>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</si>
  <si>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</si>
  <si>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</si>
  <si>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</si>
  <si>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</si>
  <si>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</si>
  <si>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</si>
  <si>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</si>
  <si>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</si>
  <si>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</si>
  <si>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</si>
  <si>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</si>
  <si>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</si>
  <si>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</si>
  <si>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</si>
  <si>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</si>
  <si>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</si>
  <si>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</si>
  <si>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</si>
  <si>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</si>
  <si>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</si>
  <si>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</si>
  <si>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</si>
  <si>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</si>
  <si>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</si>
  <si>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</si>
  <si>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</si>
  <si>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</si>
  <si>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</si>
  <si>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</si>
  <si>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</si>
  <si>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</si>
  <si>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</si>
  <si>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</si>
  <si>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</si>
  <si>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</si>
  <si>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</si>
  <si>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</si>
  <si>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</si>
  <si>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</si>
  <si>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</si>
  <si>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</si>
  <si>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</si>
  <si>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</si>
  <si>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</si>
  <si>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</si>
  <si>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</si>
  <si>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</si>
  <si>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</si>
  <si>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</si>
  <si>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</si>
  <si>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</si>
  <si>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</si>
  <si>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</si>
  <si>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</si>
  <si>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</si>
  <si>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</si>
  <si>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</si>
  <si>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</si>
  <si>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</si>
  <si>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</si>
  <si>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</si>
  <si>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</si>
  <si>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</si>
  <si>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</si>
  <si>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</si>
  <si>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</si>
  <si>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</si>
  <si>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</si>
  <si>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</si>
  <si>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</si>
  <si>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</si>
  <si>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</si>
  <si>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</si>
  <si>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</si>
  <si>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</si>
  <si>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</si>
  <si>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</si>
  <si>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</si>
  <si>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</si>
  <si>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</si>
  <si>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</si>
  <si>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</si>
  <si>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</si>
  <si>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</si>
  <si>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</si>
  <si>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</si>
  <si>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</si>
  <si>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</si>
  <si>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</si>
  <si>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</si>
  <si>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</si>
  <si>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</si>
  <si>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</si>
  <si>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</si>
  <si>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</si>
  <si>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</si>
  <si>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</si>
  <si>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</si>
  <si>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</si>
  <si>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</si>
  <si>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</si>
  <si>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</si>
  <si>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</si>
  <si>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</si>
  <si>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</si>
  <si>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</si>
  <si>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</si>
  <si>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</si>
  <si>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</si>
  <si>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</si>
  <si>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</si>
  <si>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</si>
  <si>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</si>
  <si>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</si>
  <si>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</si>
  <si>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</si>
  <si>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</si>
  <si>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</si>
  <si>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</si>
  <si>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</si>
  <si>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</si>
  <si>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</si>
  <si>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</si>
  <si>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</si>
  <si>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</si>
  <si>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</si>
  <si>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</si>
  <si>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</si>
  <si>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</si>
  <si>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</si>
  <si>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</si>
  <si>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</si>
  <si>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</si>
  <si>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</si>
  <si>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</si>
  <si>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</si>
  <si>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</si>
  <si>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</si>
  <si>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</si>
  <si>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</si>
  <si>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</si>
  <si>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</si>
  <si>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</si>
  <si>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</si>
  <si>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</si>
  <si>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</si>
  <si>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</si>
  <si>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</si>
  <si>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</si>
  <si>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</si>
  <si>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</si>
  <si>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</si>
  <si>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</si>
  <si>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</si>
  <si>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</si>
  <si>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</si>
  <si>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</si>
  <si>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</si>
  <si>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</si>
  <si>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</si>
  <si>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</si>
  <si>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</si>
  <si>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</si>
  <si>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</si>
  <si>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</si>
  <si>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</si>
  <si>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</si>
  <si>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</si>
  <si>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</si>
  <si>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</si>
  <si>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</si>
  <si>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</si>
  <si>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</si>
  <si>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</si>
  <si>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</si>
  <si>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</si>
  <si>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</si>
  <si>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</si>
  <si>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</si>
  <si>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</si>
  <si>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</si>
  <si>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</si>
  <si>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</si>
  <si>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</si>
  <si>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</si>
  <si>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</si>
  <si>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</si>
  <si>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</si>
  <si>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</si>
  <si>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</si>
  <si>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</si>
  <si>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</si>
  <si>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</si>
  <si>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</si>
  <si>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</si>
  <si>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</si>
  <si>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</si>
  <si>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</si>
  <si>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</si>
  <si>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</si>
  <si>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</si>
  <si>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</si>
  <si>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</si>
  <si>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</si>
  <si>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</si>
  <si>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</si>
  <si>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</si>
  <si>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</si>
  <si>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</si>
  <si>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</si>
  <si>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</si>
  <si>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</si>
  <si>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</si>
  <si>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</si>
  <si>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</si>
  <si>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</si>
  <si>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</si>
  <si>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</si>
  <si>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</si>
  <si>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</si>
  <si>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</si>
  <si>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</si>
  <si>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</si>
  <si>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</si>
  <si>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</si>
  <si>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</si>
  <si>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</si>
  <si>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</si>
  <si>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</si>
  <si>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</si>
  <si>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</si>
  <si>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</si>
  <si>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</si>
  <si>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</si>
  <si>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</si>
  <si>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</si>
  <si>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</si>
  <si>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</si>
  <si>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</si>
  <si>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</si>
  <si>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</si>
  <si>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</si>
  <si>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</si>
  <si>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</si>
  <si>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</si>
  <si>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</si>
  <si>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</si>
  <si>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</si>
  <si>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</si>
  <si>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</si>
  <si>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</si>
  <si>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</si>
  <si>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</si>
  <si>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</si>
  <si>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</si>
  <si>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</si>
  <si>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</si>
  <si>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</si>
  <si>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</si>
  <si>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</si>
  <si>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</si>
  <si>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</si>
  <si>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</si>
  <si>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</si>
  <si>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</si>
  <si>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</si>
  <si>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</si>
  <si>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</si>
  <si>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</si>
  <si>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</si>
  <si>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</si>
  <si>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</si>
  <si>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</si>
  <si>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</si>
  <si>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</si>
  <si>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</si>
  <si>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</si>
  <si>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</si>
  <si>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</si>
  <si>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</si>
  <si>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</si>
  <si>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</si>
  <si>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</si>
  <si>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</si>
  <si>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</si>
  <si>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</si>
  <si>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</si>
  <si>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</si>
  <si>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</si>
  <si>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</si>
  <si>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</si>
  <si>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</si>
  <si>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</si>
  <si>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</si>
  <si>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</si>
  <si>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</si>
  <si>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</si>
  <si>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</si>
  <si>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</si>
  <si>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</si>
  <si>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</si>
  <si>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</si>
  <si>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</si>
  <si>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</si>
  <si>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</si>
  <si>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</si>
  <si>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</si>
  <si>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</si>
  <si>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</si>
  <si>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</si>
  <si>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</si>
  <si>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</si>
  <si>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</si>
  <si>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</si>
  <si>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</si>
  <si>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</si>
  <si>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</si>
  <si>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</si>
  <si>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</si>
  <si>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</si>
  <si>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</si>
  <si>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</si>
  <si>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</si>
  <si>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</si>
  <si>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</si>
  <si>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</si>
  <si>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</si>
  <si>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</si>
  <si>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</si>
  <si>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</si>
  <si>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</si>
  <si>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</si>
  <si>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</si>
  <si>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</si>
  <si>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</si>
  <si>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</si>
  <si>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</si>
  <si>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</si>
  <si>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</si>
  <si>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</si>
  <si>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</si>
  <si>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</si>
  <si>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</si>
  <si>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</si>
  <si>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</si>
  <si>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</si>
  <si>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</si>
  <si>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</si>
  <si>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</si>
  <si>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</si>
  <si>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</si>
  <si>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</si>
  <si>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</si>
  <si>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</si>
  <si>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</si>
  <si>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</si>
  <si>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</si>
  <si>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</si>
  <si>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</si>
  <si>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</si>
  <si>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</si>
  <si>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</si>
  <si>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</si>
  <si>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</si>
  <si>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</si>
  <si>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</si>
  <si>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</si>
  <si>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</si>
  <si>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</si>
  <si>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</si>
  <si>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</si>
  <si>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</si>
  <si>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</si>
  <si>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</si>
  <si>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</si>
  <si>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</si>
  <si>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</si>
  <si>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</si>
  <si>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</si>
  <si>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</si>
  <si>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</si>
  <si>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</si>
  <si>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</si>
  <si>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</si>
  <si>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</si>
  <si>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</si>
  <si>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</si>
  <si>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</si>
  <si>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</si>
  <si>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</si>
  <si>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</si>
  <si>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</si>
  <si>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</si>
  <si>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</si>
  <si>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</si>
  <si>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</si>
  <si>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</si>
  <si>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</si>
  <si>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</si>
  <si>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</si>
  <si>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</si>
  <si>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</si>
  <si>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</si>
  <si>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</si>
  <si>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</si>
  <si>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</si>
  <si>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</si>
  <si>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</si>
  <si>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</si>
  <si>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</si>
  <si>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</si>
  <si>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</si>
  <si>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</si>
  <si>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</si>
  <si>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</si>
  <si>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</si>
  <si>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</si>
  <si>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</si>
  <si>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</si>
  <si>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</si>
  <si>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</si>
  <si>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</si>
  <si>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</si>
  <si>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</si>
  <si>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</si>
  <si>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</si>
  <si>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</si>
  <si>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</si>
  <si>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</si>
  <si>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</si>
  <si>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</si>
  <si>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</si>
  <si>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</si>
  <si>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</si>
  <si>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</si>
  <si>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</si>
  <si>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</si>
  <si>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</si>
  <si>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</si>
  <si>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</si>
  <si>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</si>
  <si>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</si>
  <si>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</si>
  <si>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</si>
  <si>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</si>
  <si>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</si>
  <si>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</si>
  <si>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</si>
  <si>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</si>
  <si>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</si>
  <si>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</si>
  <si>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</si>
  <si>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</si>
  <si>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</si>
  <si>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</si>
  <si>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</si>
  <si>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</si>
  <si>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</si>
  <si>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</si>
  <si>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</si>
  <si>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</si>
  <si>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</si>
  <si>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</si>
  <si>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</si>
  <si>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</si>
  <si>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</si>
  <si>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</si>
  <si>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</si>
  <si>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</si>
  <si>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</si>
  <si>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</si>
  <si>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</si>
  <si>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</si>
  <si>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</si>
  <si>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</si>
  <si>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</si>
  <si>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</si>
  <si>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</si>
  <si>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</si>
  <si>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</si>
  <si>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</si>
  <si>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</si>
  <si>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</si>
  <si>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</si>
  <si>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</si>
  <si>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</si>
  <si>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</si>
  <si>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</si>
  <si>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</si>
  <si>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</si>
  <si>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</si>
  <si>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</si>
  <si>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</si>
  <si>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</si>
  <si>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</si>
  <si>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</si>
  <si>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</si>
  <si>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</si>
  <si>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</si>
  <si>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</si>
  <si>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</si>
  <si>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</si>
  <si>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</si>
  <si>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</si>
  <si>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</si>
  <si>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</si>
  <si>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</si>
  <si>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</si>
  <si>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</si>
  <si>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</si>
  <si>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</si>
  <si>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</si>
  <si>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</si>
  <si>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</si>
  <si>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</si>
  <si>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</si>
  <si>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</si>
  <si>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</si>
  <si>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</si>
  <si>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</si>
  <si>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</si>
  <si>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</si>
  <si>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</si>
  <si>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</si>
  <si>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</si>
  <si>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</si>
  <si>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</si>
  <si>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</si>
  <si>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</si>
  <si>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</si>
  <si>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</si>
  <si>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</si>
  <si>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</si>
  <si>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</si>
  <si>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</si>
  <si>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</si>
  <si>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</si>
  <si>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</si>
  <si>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</si>
  <si>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</si>
  <si>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</si>
  <si>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</si>
  <si>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</si>
  <si>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</si>
  <si>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</si>
  <si>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</si>
  <si>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</si>
  <si>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</si>
  <si>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</si>
  <si>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</si>
  <si>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</si>
  <si>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</si>
  <si>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</si>
  <si>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</si>
  <si>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</si>
  <si>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</si>
  <si>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</si>
  <si>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</si>
  <si>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</si>
  <si>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</si>
  <si>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</si>
  <si>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</si>
  <si>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</si>
  <si>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</si>
  <si>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</si>
  <si>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</si>
  <si>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</si>
  <si>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</si>
  <si>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</si>
  <si>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</si>
  <si>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</si>
  <si>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</si>
  <si>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</si>
  <si>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</si>
  <si>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</si>
  <si>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</si>
  <si>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</si>
  <si>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</si>
  <si>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</si>
  <si>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</si>
  <si>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</si>
  <si>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</si>
  <si>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</si>
  <si>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</si>
  <si>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</si>
  <si>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</si>
  <si>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</si>
  <si>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</si>
  <si>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</si>
  <si>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</si>
  <si>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</si>
  <si>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</si>
  <si>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</si>
  <si>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</si>
  <si>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</si>
  <si>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</si>
  <si>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</si>
  <si>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</si>
  <si>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</si>
  <si>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</si>
  <si>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</si>
  <si>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</si>
  <si>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</si>
  <si>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</si>
  <si>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</si>
  <si>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</si>
  <si>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</si>
  <si>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</si>
  <si>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</si>
  <si>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</si>
  <si>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</si>
  <si>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</si>
  <si>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</si>
  <si>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</si>
  <si>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</si>
  <si>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</si>
  <si>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</si>
  <si>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</si>
  <si>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</si>
  <si>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</si>
  <si>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</si>
  <si>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</si>
  <si>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</si>
  <si>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</si>
  <si>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</si>
  <si>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</si>
  <si>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</si>
  <si>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</si>
  <si>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</si>
  <si>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</si>
  <si>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</si>
  <si>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</si>
  <si>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</si>
  <si>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</si>
  <si>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</si>
  <si>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</si>
  <si>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</si>
  <si>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</si>
  <si>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</si>
  <si>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</si>
  <si>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</si>
  <si>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</si>
  <si>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</si>
  <si>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</si>
  <si>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</si>
  <si>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</si>
  <si>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</si>
  <si>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</si>
  <si>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</si>
  <si>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</si>
  <si>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</si>
  <si>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</si>
  <si>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</si>
  <si>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</si>
  <si>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</si>
  <si>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</si>
  <si>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</si>
  <si>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</si>
  <si>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</si>
  <si>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</si>
  <si>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</si>
  <si>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</si>
  <si>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</si>
  <si>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</si>
  <si>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</si>
  <si>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</si>
  <si>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</si>
  <si>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</si>
  <si>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</si>
  <si>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</si>
  <si>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</si>
  <si>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</si>
  <si>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</si>
  <si>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</si>
  <si>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</si>
  <si>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</si>
  <si>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</si>
  <si>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</si>
  <si>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</si>
  <si>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</si>
  <si>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</si>
  <si>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</si>
  <si>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</si>
  <si>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</si>
  <si>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</si>
  <si>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</si>
  <si>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</si>
  <si>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</si>
  <si>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</si>
  <si>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</si>
  <si>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</si>
  <si>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</si>
  <si>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</si>
  <si>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</si>
  <si>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</si>
  <si>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</si>
  <si>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</si>
  <si>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</si>
  <si>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</si>
  <si>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</si>
  <si>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</si>
  <si>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</si>
  <si>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</si>
  <si>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</si>
  <si>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</si>
  <si>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</si>
  <si>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</si>
  <si>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</si>
  <si>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</si>
  <si>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</si>
  <si>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</si>
  <si>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</si>
  <si>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</si>
  <si>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</si>
  <si>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</si>
  <si>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</si>
  <si>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</si>
  <si>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</si>
  <si>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</si>
  <si>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</si>
  <si>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</si>
  <si>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</si>
  <si>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</si>
  <si>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</si>
  <si>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</si>
  <si>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</si>
  <si>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</si>
  <si>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</si>
  <si>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</si>
  <si>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</si>
  <si>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</si>
  <si>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</si>
  <si>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</si>
  <si>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</si>
  <si>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</si>
  <si>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</si>
  <si>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</si>
  <si>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</si>
  <si>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</si>
  <si>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</si>
  <si>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</si>
  <si>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</si>
  <si>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</si>
  <si>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</si>
  <si>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</si>
  <si>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</si>
  <si>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</si>
  <si>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</si>
  <si>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</si>
  <si>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</si>
  <si>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</si>
  <si>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</si>
  <si>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</si>
  <si>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</si>
  <si>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</si>
  <si>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</si>
  <si>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</si>
  <si>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</si>
  <si>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</si>
  <si>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</si>
  <si>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</si>
  <si>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</si>
  <si>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</si>
  <si>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</si>
  <si>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</si>
  <si>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</si>
  <si>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</si>
  <si>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</si>
  <si>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</si>
  <si>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</si>
  <si>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</si>
  <si>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</si>
  <si>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</si>
  <si>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</si>
  <si>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</si>
  <si>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</si>
  <si>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</si>
  <si>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</si>
  <si>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</si>
  <si>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</si>
  <si>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</si>
  <si>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</si>
  <si>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</si>
  <si>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</si>
  <si>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</si>
  <si>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</si>
  <si>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</si>
  <si>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</si>
  <si>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</si>
  <si>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</si>
  <si>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</si>
  <si>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</si>
  <si>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</si>
  <si>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</si>
  <si>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</si>
  <si>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</si>
  <si>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</si>
  <si>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</si>
  <si>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</si>
  <si>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</si>
  <si>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</si>
  <si>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</si>
  <si>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</si>
  <si>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</si>
  <si>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</si>
  <si>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</si>
  <si>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</si>
  <si>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</si>
  <si>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</si>
  <si>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</si>
  <si>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</si>
  <si>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</si>
  <si>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</si>
  <si>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</si>
  <si>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</si>
  <si>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</si>
  <si>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</si>
  <si>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</si>
  <si>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</si>
  <si>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</si>
  <si>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</si>
  <si>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</si>
  <si>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</si>
  <si>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</si>
  <si>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</si>
  <si>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</si>
  <si>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</si>
  <si>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</si>
  <si>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</si>
  <si>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</si>
  <si>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</si>
  <si>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</si>
  <si>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</si>
  <si>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</si>
  <si>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</si>
  <si>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</si>
  <si>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</si>
  <si>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</si>
  <si>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</si>
  <si>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</si>
  <si>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</si>
  <si>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</si>
  <si>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</si>
  <si>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</si>
  <si>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</si>
  <si>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</si>
  <si>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</si>
  <si>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</si>
  <si>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</si>
  <si>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</si>
  <si>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</si>
  <si>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</si>
  <si>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</si>
  <si>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</si>
  <si>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</si>
  <si>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</si>
  <si>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</si>
  <si>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</si>
  <si>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</si>
  <si>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</si>
  <si>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</si>
  <si>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</si>
  <si>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</si>
  <si>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</si>
  <si>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</si>
  <si>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</si>
  <si>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</si>
  <si>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</si>
  <si>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</si>
  <si>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</si>
  <si>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</si>
  <si>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</si>
  <si>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</si>
  <si>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</si>
  <si>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</si>
  <si>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</si>
  <si>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</si>
  <si>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</si>
  <si>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</si>
  <si>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</si>
  <si>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</si>
  <si>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</si>
  <si>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</si>
  <si>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</si>
  <si>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</si>
  <si>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</si>
  <si>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</si>
  <si>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</si>
  <si>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</si>
  <si>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</si>
  <si>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</si>
  <si>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</si>
  <si>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</si>
  <si>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</si>
  <si>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</si>
  <si>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</si>
  <si>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</si>
  <si>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</si>
  <si>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</si>
  <si>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</si>
  <si>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</si>
  <si>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</si>
  <si>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</si>
  <si>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</si>
  <si>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</si>
  <si>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</si>
  <si>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</si>
  <si>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</si>
  <si>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</si>
  <si>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</si>
  <si>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</si>
  <si>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</si>
  <si>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</si>
  <si>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</si>
  <si>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</si>
  <si>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</si>
  <si>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</si>
  <si>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</si>
  <si>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</si>
  <si>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</si>
  <si>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</si>
  <si>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</si>
  <si>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</si>
  <si>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</si>
  <si>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</si>
  <si>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</si>
  <si>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</si>
  <si>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</si>
  <si>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</si>
  <si>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</si>
  <si>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</si>
  <si>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</si>
  <si>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</si>
  <si>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</si>
  <si>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</si>
  <si>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</si>
  <si>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</si>
  <si>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</si>
  <si>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</si>
  <si>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</si>
  <si>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</si>
  <si>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</si>
  <si>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</si>
  <si>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</si>
  <si>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</si>
  <si>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</si>
  <si>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</si>
  <si>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</si>
  <si>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</si>
  <si>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</si>
  <si>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</si>
  <si>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</si>
  <si>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</si>
  <si>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</si>
  <si>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</si>
  <si>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</si>
  <si>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</si>
  <si>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</si>
  <si>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</si>
  <si>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</si>
  <si>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</si>
  <si>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</si>
  <si>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</si>
  <si>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</si>
  <si>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</si>
  <si>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</si>
  <si>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</si>
  <si>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</si>
  <si>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</si>
  <si>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</si>
  <si>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</si>
  <si>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</si>
  <si>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</si>
  <si>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</si>
  <si>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</si>
  <si>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</si>
  <si>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</si>
  <si>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</si>
  <si>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</si>
  <si>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</si>
  <si>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</si>
  <si>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</si>
  <si>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</si>
  <si>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</si>
  <si>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</si>
  <si>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</si>
  <si>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</si>
  <si>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</si>
  <si>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</si>
  <si>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</si>
  <si>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</si>
  <si>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</si>
  <si>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</si>
  <si>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</si>
  <si>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</si>
  <si>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</si>
  <si>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</si>
  <si>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</si>
  <si>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</si>
  <si>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</si>
  <si>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</si>
  <si>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</si>
  <si>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</si>
  <si>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</si>
  <si>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</si>
  <si>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</si>
  <si>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</si>
  <si>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</si>
  <si>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</si>
  <si>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</si>
  <si>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</si>
  <si>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</si>
  <si>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</si>
  <si>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</si>
  <si>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</si>
  <si>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</si>
  <si>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</si>
  <si>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</si>
  <si>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</si>
  <si>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</si>
  <si>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</si>
  <si>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</si>
  <si>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</si>
  <si>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</si>
  <si>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</si>
  <si>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</si>
  <si>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</si>
  <si>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</si>
  <si>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</si>
  <si>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</si>
  <si>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</si>
  <si>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</si>
  <si>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</si>
  <si>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</si>
  <si>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</si>
  <si>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</si>
  <si>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</si>
  <si>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</si>
  <si>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</si>
  <si>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</si>
  <si>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</si>
  <si>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</si>
  <si>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</si>
  <si>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</si>
  <si>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</si>
  <si>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</si>
  <si>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</si>
  <si>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</si>
  <si>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</si>
  <si>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</si>
  <si>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</si>
  <si>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</si>
  <si>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</si>
  <si>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</si>
  <si>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</si>
  <si>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</si>
  <si>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</si>
  <si>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</si>
  <si>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</si>
  <si>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</si>
  <si>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</si>
  <si>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</si>
  <si>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</si>
  <si>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</si>
  <si>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</si>
  <si>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</si>
  <si>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</si>
  <si>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</si>
  <si>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</si>
  <si>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</si>
  <si>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</si>
  <si>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</si>
  <si>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</si>
  <si>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</si>
  <si>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</si>
  <si>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</si>
  <si>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</si>
  <si>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</si>
  <si>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</si>
  <si>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</si>
  <si>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</si>
  <si>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</si>
  <si>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</si>
  <si>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</si>
  <si>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</si>
  <si>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</si>
  <si>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</si>
  <si>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</si>
  <si>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</si>
  <si>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</si>
  <si>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</si>
  <si>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</si>
  <si>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</si>
  <si>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</si>
  <si>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</si>
  <si>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</si>
  <si>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</si>
  <si>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</si>
  <si>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</si>
  <si>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</si>
  <si>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</si>
  <si>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</si>
  <si>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</si>
  <si>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</si>
  <si>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</si>
  <si>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</si>
  <si>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</si>
  <si>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</si>
  <si>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</si>
  <si>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</si>
  <si>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</si>
  <si>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</si>
  <si>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</si>
  <si>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</si>
  <si>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</si>
  <si>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</si>
  <si>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</si>
  <si>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</si>
  <si>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</si>
  <si>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</si>
  <si>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</si>
  <si>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</si>
  <si>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</si>
  <si>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</si>
  <si>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</si>
  <si>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</si>
  <si>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</si>
  <si>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</si>
  <si>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</si>
  <si>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</si>
  <si>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</si>
  <si>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</si>
  <si>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</si>
  <si>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</si>
  <si>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</si>
  <si>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</si>
  <si>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</si>
  <si>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</si>
  <si>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</si>
  <si>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</si>
  <si>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</si>
  <si>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</si>
  <si>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</si>
  <si>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</si>
  <si>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</si>
  <si>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</si>
  <si>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</si>
  <si>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</si>
  <si>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</si>
  <si>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</si>
  <si>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</si>
  <si>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</si>
  <si>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</si>
  <si>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</si>
  <si>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</si>
  <si>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</si>
  <si>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</si>
  <si>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</si>
  <si>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</si>
  <si>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</si>
  <si>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</si>
  <si>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</si>
  <si>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</si>
  <si>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</si>
  <si>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</si>
  <si>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</si>
  <si>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</si>
  <si>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</si>
  <si>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</si>
  <si>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</si>
  <si>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</si>
  <si>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</si>
  <si>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</si>
  <si>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</si>
  <si>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</si>
  <si>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</si>
  <si>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</si>
  <si>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</si>
  <si>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</si>
  <si>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</si>
  <si>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</si>
  <si>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</si>
  <si>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</si>
  <si>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</si>
  <si>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</si>
  <si>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</si>
  <si>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</si>
  <si>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</si>
  <si>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</si>
  <si>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</si>
  <si>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</si>
  <si>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</si>
  <si>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</si>
  <si>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</si>
  <si>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</si>
  <si>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</si>
  <si>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</si>
  <si>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</si>
  <si>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</si>
  <si>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</si>
  <si>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</si>
  <si>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</si>
  <si>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</si>
  <si>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</si>
  <si>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</si>
  <si>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</si>
  <si>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</si>
  <si>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</si>
  <si>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</si>
  <si>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</si>
  <si>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</si>
  <si>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</si>
  <si>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</si>
  <si>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</si>
  <si>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</si>
  <si>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</si>
  <si>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</si>
  <si>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</si>
  <si>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</si>
  <si>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</si>
  <si>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</si>
  <si>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</si>
  <si>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</si>
  <si>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</si>
  <si>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</si>
  <si>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</si>
  <si>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</si>
  <si>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</si>
  <si>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</si>
  <si>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</si>
  <si>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</si>
  <si>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</si>
  <si>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</si>
  <si>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</si>
  <si>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</si>
  <si>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</si>
  <si>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</si>
  <si>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</si>
  <si>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</si>
  <si>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</si>
  <si>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</si>
  <si>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</si>
  <si>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</si>
  <si>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</si>
  <si>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</si>
  <si>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</si>
  <si>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</si>
  <si>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</si>
  <si>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</si>
  <si>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</si>
  <si>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</si>
  <si>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</si>
  <si>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</si>
  <si>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</si>
  <si>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</si>
  <si>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</si>
  <si>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</si>
  <si>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</si>
  <si>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</si>
  <si>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</si>
  <si>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</si>
  <si>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</si>
  <si>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</si>
  <si>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</si>
  <si>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</si>
  <si>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</si>
  <si>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</si>
  <si>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</si>
  <si>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</si>
  <si>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</si>
  <si>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</si>
  <si>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</si>
  <si>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</si>
  <si>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</si>
  <si>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</si>
  <si>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</si>
  <si>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</si>
  <si>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</si>
  <si>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</si>
  <si>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</si>
  <si>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</si>
  <si>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</si>
  <si>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</si>
  <si>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</si>
  <si>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</si>
  <si>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</si>
  <si>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</si>
  <si>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</si>
  <si>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</si>
  <si>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</si>
  <si>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</si>
  <si>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</si>
  <si>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</si>
  <si>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</si>
  <si>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</si>
  <si>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</si>
  <si>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</si>
  <si>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</si>
  <si>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</si>
  <si>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</si>
  <si>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</si>
  <si>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</si>
  <si>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</si>
  <si>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</si>
  <si>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</si>
  <si>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</si>
  <si>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</si>
  <si>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</si>
  <si>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</si>
  <si>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</si>
  <si>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</si>
  <si>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</si>
  <si>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</si>
  <si>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</si>
  <si>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</si>
  <si>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</si>
  <si>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</si>
  <si>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</si>
  <si>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</si>
  <si>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</si>
  <si>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</si>
  <si>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</si>
  <si>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</si>
  <si>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</si>
  <si>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</si>
  <si>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</si>
  <si>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</si>
  <si>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</si>
  <si>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</si>
  <si>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</si>
  <si>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</si>
  <si>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</si>
  <si>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</si>
  <si>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</si>
  <si>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</si>
  <si>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</si>
  <si>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</si>
  <si>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</si>
  <si>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</si>
  <si>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</si>
  <si>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</si>
  <si>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</si>
  <si>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</si>
  <si>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</si>
  <si>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</si>
  <si>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</si>
  <si>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</si>
  <si>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</si>
  <si>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</si>
  <si>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</si>
  <si>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</si>
  <si>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</si>
  <si>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</si>
  <si>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</si>
  <si>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</si>
  <si>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</si>
  <si>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</si>
  <si>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</si>
  <si>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</si>
  <si>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</si>
  <si>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</si>
  <si>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</si>
  <si>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</si>
  <si>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</si>
  <si>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</si>
  <si>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</si>
  <si>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</si>
  <si>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</si>
  <si>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</si>
  <si>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</si>
  <si>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</si>
  <si>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</si>
  <si>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</si>
  <si>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</si>
  <si>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</si>
  <si>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</si>
  <si>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</si>
  <si>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</si>
  <si>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</si>
  <si>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</si>
  <si>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</si>
  <si>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</si>
  <si>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</si>
  <si>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</si>
  <si>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</si>
  <si>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</si>
  <si>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</si>
  <si>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</si>
  <si>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</si>
  <si>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</si>
  <si>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</si>
  <si>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</si>
  <si>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</si>
  <si>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</si>
  <si>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</si>
  <si>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</si>
  <si>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</si>
  <si>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</si>
  <si>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</si>
  <si>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</si>
  <si>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</si>
  <si>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</si>
  <si>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</si>
  <si>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</si>
  <si>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</si>
  <si>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</si>
  <si>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</si>
  <si>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</si>
  <si>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</si>
  <si>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</si>
  <si>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</si>
  <si>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</si>
  <si>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</si>
  <si>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</si>
  <si>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</si>
  <si>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</si>
  <si>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</si>
  <si>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</si>
  <si>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</si>
  <si>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</si>
  <si>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</si>
  <si>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</si>
  <si>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</si>
  <si>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</si>
  <si>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</si>
  <si>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</si>
  <si>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</si>
  <si>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</si>
  <si>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</si>
  <si>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</si>
  <si>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</si>
  <si>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</si>
  <si>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</si>
  <si>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</si>
  <si>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</si>
  <si>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</si>
  <si>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</si>
  <si>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</si>
  <si>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</si>
  <si>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</si>
  <si>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</si>
  <si>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</si>
  <si>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</si>
  <si>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</si>
  <si>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</si>
  <si>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</si>
  <si>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</si>
  <si>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</si>
  <si>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</si>
  <si>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</si>
  <si>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</si>
  <si>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</si>
  <si>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</si>
  <si>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</si>
  <si>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</si>
  <si>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</si>
  <si>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</si>
  <si>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</si>
  <si>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</si>
  <si>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</si>
  <si>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</si>
  <si>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</si>
  <si>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</si>
  <si>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</si>
  <si>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</si>
  <si>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</si>
  <si>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</si>
  <si>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</si>
  <si>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</si>
  <si>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</si>
  <si>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</si>
  <si>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</si>
  <si>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</si>
  <si>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</si>
  <si>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</si>
  <si>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</si>
  <si>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</si>
  <si>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</si>
  <si>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</si>
  <si>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</si>
  <si>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</si>
  <si>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</si>
  <si>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</si>
  <si>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</si>
  <si>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</si>
  <si>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</si>
  <si>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</si>
  <si>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</si>
  <si>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</si>
  <si>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</si>
  <si>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</si>
  <si>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</si>
  <si>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</si>
  <si>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</si>
  <si>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</si>
  <si>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</si>
  <si>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</si>
  <si>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</si>
  <si>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</si>
  <si>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</si>
  <si>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</si>
  <si>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</si>
  <si>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</si>
  <si>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</si>
  <si>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</si>
  <si>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</si>
  <si>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</si>
  <si>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</si>
  <si>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</si>
  <si>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</si>
  <si>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</si>
  <si>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</si>
  <si>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</si>
  <si>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</si>
  <si>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</si>
  <si>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</si>
  <si>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</si>
  <si>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</si>
  <si>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</si>
  <si>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</si>
  <si>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</si>
  <si>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</si>
  <si>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</si>
  <si>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</si>
  <si>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</si>
  <si>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</si>
  <si>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</si>
  <si>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</si>
  <si>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</si>
  <si>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</si>
  <si>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</si>
  <si>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</si>
  <si>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</si>
  <si>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</si>
  <si>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</si>
  <si>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</si>
  <si>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</si>
  <si>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</si>
  <si>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</si>
  <si>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</si>
  <si>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</si>
  <si>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</si>
  <si>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</si>
  <si>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</si>
  <si>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</si>
  <si>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</si>
  <si>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</si>
  <si>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</si>
  <si>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</si>
  <si>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</si>
  <si>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</si>
  <si>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</si>
  <si>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</si>
  <si>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</si>
  <si>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</si>
  <si>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</si>
  <si>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</si>
  <si>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</si>
  <si>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</si>
  <si>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</si>
  <si>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</si>
  <si>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</si>
  <si>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</si>
  <si>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</si>
  <si>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</si>
  <si>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</si>
  <si>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</si>
  <si>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</si>
  <si>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</si>
  <si>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</si>
  <si>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</si>
  <si>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</si>
  <si>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</si>
  <si>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</si>
  <si>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</si>
  <si>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</si>
  <si>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</si>
  <si>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</si>
  <si>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</si>
  <si>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</si>
  <si>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</si>
  <si>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</si>
  <si>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</si>
  <si>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</si>
  <si>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</si>
  <si>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</si>
  <si>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</si>
  <si>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</si>
  <si>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</si>
  <si>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</si>
  <si>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</si>
  <si>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</si>
  <si>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</si>
  <si>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</si>
  <si>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</si>
  <si>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</si>
  <si>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</si>
  <si>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</si>
  <si>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</si>
  <si>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</si>
  <si>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</si>
  <si>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</si>
  <si>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</si>
  <si>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</si>
  <si>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</si>
  <si>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</si>
  <si>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</si>
  <si>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</si>
  <si>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</si>
  <si>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</si>
  <si>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</si>
  <si>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</si>
  <si>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</si>
  <si>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</si>
  <si>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</si>
  <si>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</si>
  <si>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</si>
  <si>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</si>
  <si>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</si>
  <si>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</si>
  <si>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</si>
  <si>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</si>
  <si>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</si>
  <si>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</si>
  <si>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</si>
  <si>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</si>
  <si>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</si>
  <si>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</si>
  <si>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</si>
  <si>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</si>
  <si>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</si>
  <si>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</si>
  <si>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</si>
  <si>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</si>
  <si>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</si>
  <si>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</si>
  <si>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</si>
  <si>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</si>
  <si>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</si>
  <si>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</si>
  <si>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</si>
  <si>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</si>
  <si>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</si>
  <si>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</si>
  <si>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</si>
  <si>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</si>
  <si>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</si>
  <si>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</si>
  <si>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</si>
  <si>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</si>
  <si>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</si>
  <si>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</si>
  <si>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</si>
  <si>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</si>
  <si>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</si>
  <si>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</si>
  <si>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</si>
  <si>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</si>
  <si>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</si>
  <si>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</si>
  <si>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</si>
  <si>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</si>
  <si>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</si>
  <si>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</si>
  <si>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</si>
  <si>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</si>
  <si>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</si>
  <si>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</si>
  <si>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</si>
  <si>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</si>
  <si>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</si>
  <si>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</si>
  <si>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</si>
  <si>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</si>
  <si>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</si>
  <si>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</si>
  <si>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</si>
  <si>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</si>
  <si>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</si>
  <si>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</si>
  <si>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</si>
  <si>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</si>
  <si>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</si>
  <si>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</si>
  <si>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</si>
  <si>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</si>
  <si>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</si>
  <si>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</si>
  <si>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</si>
  <si>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</si>
  <si>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</si>
  <si>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</si>
  <si>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</si>
  <si>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</si>
  <si>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</si>
  <si>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</si>
  <si>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</si>
  <si>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</si>
  <si>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</si>
  <si>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</si>
  <si>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</si>
  <si>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</si>
  <si>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</si>
  <si>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</si>
  <si>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</si>
  <si>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</si>
  <si>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</si>
  <si>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</si>
  <si>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</si>
  <si>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</si>
  <si>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</si>
  <si>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</si>
  <si>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</si>
  <si>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</si>
  <si>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</si>
  <si>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</si>
  <si>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</si>
  <si>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</si>
  <si>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</si>
  <si>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</si>
  <si>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</si>
  <si>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</si>
  <si>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</si>
  <si>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</si>
  <si>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</si>
  <si>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</si>
  <si>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</si>
  <si>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</si>
  <si>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</si>
  <si>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</si>
  <si>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</si>
  <si>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</si>
  <si>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</si>
  <si>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</si>
  <si>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</si>
  <si>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</si>
  <si>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</si>
  <si>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</si>
  <si>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</si>
  <si>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</si>
  <si>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</si>
  <si>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</si>
  <si>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</si>
  <si>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</si>
  <si>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</si>
  <si>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</si>
  <si>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</si>
  <si>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</si>
  <si>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</si>
  <si>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</si>
  <si>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</si>
  <si>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</si>
  <si>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</si>
  <si>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</si>
  <si>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</si>
  <si>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</si>
  <si>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</si>
  <si>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</si>
  <si>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</si>
  <si>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</si>
  <si>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</si>
  <si>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</si>
  <si>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</si>
  <si>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</si>
  <si>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</si>
  <si>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</si>
  <si>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</si>
  <si>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</si>
  <si>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</si>
  <si>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</si>
  <si>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</si>
  <si>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</si>
  <si>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</si>
  <si>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</si>
  <si>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</si>
  <si>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</si>
  <si>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</si>
  <si>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</si>
  <si>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</si>
  <si>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</si>
  <si>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</si>
  <si>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</si>
  <si>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</si>
  <si>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</si>
  <si>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</si>
  <si>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</si>
  <si>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</si>
  <si>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</si>
  <si>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</si>
  <si>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</si>
  <si>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</si>
  <si>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</si>
  <si>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</si>
  <si>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</si>
  <si>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</si>
  <si>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</si>
  <si>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</si>
  <si>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</si>
  <si>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</si>
  <si>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</si>
  <si>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</si>
  <si>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</si>
  <si>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</si>
  <si>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</si>
  <si>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</si>
  <si>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</si>
  <si>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</si>
  <si>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</si>
  <si>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</si>
  <si>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</si>
  <si>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</si>
  <si>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</si>
  <si>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</si>
  <si>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</si>
  <si>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</si>
  <si>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</si>
  <si>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</si>
  <si>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</si>
  <si>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</si>
  <si>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</si>
  <si>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</si>
  <si>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</si>
  <si>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</si>
  <si>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</si>
  <si>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</si>
  <si>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</si>
  <si>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</si>
  <si>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</si>
  <si>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</si>
  <si>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</si>
  <si>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</si>
  <si>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</si>
  <si>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</si>
  <si>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</si>
  <si>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</si>
  <si>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</si>
  <si>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</si>
  <si>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</si>
  <si>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</si>
  <si>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</si>
  <si>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</si>
  <si>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</si>
  <si>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</si>
  <si>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</si>
  <si>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</si>
  <si>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</si>
  <si>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</si>
  <si>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</si>
  <si>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</si>
  <si>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</si>
  <si>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</si>
  <si>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</si>
  <si>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</si>
  <si>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</si>
  <si>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</si>
  <si>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</si>
  <si>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</si>
  <si>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</si>
  <si>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</si>
  <si>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</si>
  <si>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</si>
  <si>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</si>
  <si>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</si>
  <si>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</si>
  <si>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</si>
  <si>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</si>
  <si>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</si>
  <si>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</si>
  <si>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</si>
  <si>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</si>
  <si>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</si>
  <si>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</si>
  <si>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</si>
  <si>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</si>
  <si>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</si>
  <si>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</si>
  <si>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</si>
  <si>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</si>
  <si>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</si>
  <si>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</si>
  <si>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</si>
  <si>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</si>
  <si>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</si>
  <si>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</si>
  <si>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</si>
  <si>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</si>
  <si>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</si>
  <si>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</si>
  <si>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</si>
  <si>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</si>
  <si>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</si>
  <si>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</si>
  <si>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</si>
  <si>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</si>
  <si>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</si>
  <si>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</si>
  <si>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</si>
  <si>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</si>
  <si>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</si>
  <si>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</si>
  <si>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</si>
  <si>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</si>
  <si>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</si>
  <si>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</si>
  <si>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</si>
  <si>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</si>
  <si>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</si>
  <si>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</si>
  <si>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</si>
  <si>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</si>
  <si>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</si>
  <si>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</si>
  <si>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</si>
  <si>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</si>
  <si>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</si>
  <si>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</si>
  <si>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</si>
  <si>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</si>
  <si>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</si>
  <si>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</si>
  <si>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</si>
  <si>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</si>
  <si>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</si>
  <si>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</si>
  <si>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</si>
  <si>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</si>
  <si>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</si>
  <si>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</si>
  <si>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</si>
  <si>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</si>
  <si>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</si>
  <si>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</si>
  <si>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</si>
  <si>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</si>
  <si>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</si>
  <si>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</si>
  <si>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</si>
  <si>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</si>
  <si>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</si>
  <si>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</si>
  <si>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</si>
  <si>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</si>
  <si>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</si>
  <si>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</si>
  <si>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</si>
  <si>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</si>
  <si>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</si>
  <si>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</si>
  <si>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</si>
  <si>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</si>
  <si>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</si>
  <si>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</si>
  <si>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</si>
  <si>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</si>
  <si>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</si>
  <si>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</si>
  <si>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</si>
  <si>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</si>
  <si>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</si>
  <si>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</si>
  <si>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</si>
  <si>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</si>
  <si>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</si>
  <si>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</si>
  <si>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</si>
  <si>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</si>
  <si>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</si>
  <si>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</si>
  <si>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</si>
  <si>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</si>
  <si>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</si>
  <si>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</si>
  <si>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</si>
  <si>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</si>
  <si>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</si>
  <si>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</si>
  <si>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</si>
  <si>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</si>
  <si>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</si>
  <si>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</si>
  <si>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</si>
  <si>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</si>
  <si>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</si>
  <si>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</si>
  <si>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</si>
  <si>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</si>
  <si>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</si>
  <si>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</si>
  <si>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</si>
  <si>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</si>
  <si>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</si>
  <si>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</si>
  <si>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</si>
  <si>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</si>
  <si>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</si>
  <si>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</si>
  <si>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</si>
  <si>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</si>
  <si>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</si>
  <si>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</si>
  <si>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</si>
  <si>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</si>
  <si>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</si>
  <si>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</si>
  <si>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</si>
  <si>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</si>
  <si>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</si>
  <si>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</si>
  <si>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</si>
  <si>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</si>
  <si>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</si>
  <si>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</si>
  <si>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</si>
  <si>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</si>
  <si>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</si>
  <si>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</si>
  <si>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</si>
  <si>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</si>
  <si>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</si>
  <si>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</si>
  <si>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</si>
  <si>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</si>
  <si>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</si>
  <si>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</si>
  <si>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</si>
  <si>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</si>
  <si>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</si>
  <si>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</si>
  <si>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</si>
  <si>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</si>
  <si>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</si>
  <si>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</si>
  <si>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</si>
  <si>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</si>
  <si>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</si>
  <si>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</si>
  <si>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</si>
  <si>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</si>
  <si>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</si>
  <si>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</si>
  <si>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</si>
  <si>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</si>
  <si>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</si>
  <si>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</si>
  <si>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</si>
  <si>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</si>
  <si>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</si>
  <si>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</si>
  <si>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</si>
  <si>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</si>
  <si>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</si>
  <si>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</si>
  <si>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</si>
  <si>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</si>
  <si>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</si>
  <si>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</si>
  <si>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</si>
  <si>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</si>
  <si>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</si>
  <si>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</si>
  <si>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</si>
  <si>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</si>
  <si>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</si>
  <si>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</si>
  <si>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</si>
  <si>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</si>
  <si>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</si>
  <si>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</si>
  <si>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</si>
  <si>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</si>
  <si>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</si>
  <si>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</si>
  <si>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</si>
  <si>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</si>
  <si>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</si>
  <si>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</si>
  <si>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</si>
  <si>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</si>
  <si>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</si>
  <si>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</si>
  <si>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</si>
  <si>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</si>
  <si>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</si>
  <si>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</si>
  <si>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</si>
  <si>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</si>
  <si>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</si>
  <si>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</si>
  <si>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</si>
  <si>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</si>
  <si>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</si>
  <si>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</si>
  <si>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</si>
  <si>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</si>
  <si>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</si>
  <si>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</si>
  <si>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</si>
  <si>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</si>
  <si>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</si>
  <si>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</si>
  <si>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</si>
  <si>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</si>
  <si>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</si>
  <si>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</si>
  <si>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</si>
  <si>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</si>
  <si>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</si>
  <si>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</si>
  <si>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</si>
  <si>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</si>
  <si>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</si>
  <si>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</si>
  <si>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</si>
  <si>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</si>
  <si>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</si>
  <si>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</si>
  <si>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</si>
  <si>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</si>
  <si>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</si>
  <si>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</si>
  <si>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</si>
  <si>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</si>
  <si>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</si>
  <si>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</si>
  <si>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</si>
  <si>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</si>
  <si>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</si>
  <si>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</si>
  <si>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</si>
  <si>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</si>
  <si>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</si>
  <si>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</si>
  <si>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</si>
  <si>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</si>
  <si>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</si>
  <si>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</si>
  <si>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</si>
  <si>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</si>
  <si>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</si>
  <si>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</si>
  <si>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</si>
  <si>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</si>
  <si>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</si>
  <si>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</si>
  <si>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</si>
  <si>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</si>
  <si>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</si>
  <si>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</si>
  <si>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</si>
  <si>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</si>
  <si>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</si>
  <si>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</si>
  <si>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</si>
  <si>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</si>
  <si>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</si>
  <si>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</si>
  <si>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</si>
  <si>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</si>
  <si>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</si>
  <si>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</si>
  <si>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</si>
  <si>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</si>
  <si>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</si>
  <si>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</si>
  <si>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</si>
  <si>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</si>
  <si>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</si>
  <si>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</si>
  <si>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</si>
  <si>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</si>
  <si>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</si>
  <si>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</si>
  <si>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</si>
  <si>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</si>
  <si>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</si>
  <si>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</si>
  <si>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</si>
  <si>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</si>
  <si>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</si>
  <si>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</si>
  <si>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</si>
  <si>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</si>
  <si>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</si>
  <si>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</si>
  <si>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</si>
  <si>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</si>
  <si>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</si>
  <si>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</si>
  <si>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</si>
  <si>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</si>
  <si>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</si>
  <si>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</si>
  <si>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</si>
  <si>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</si>
  <si>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</si>
  <si>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</si>
  <si>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</si>
  <si>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</si>
  <si>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</si>
  <si>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</si>
  <si>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</si>
  <si>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</si>
  <si>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</si>
  <si>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</si>
  <si>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</si>
  <si>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</si>
  <si>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</si>
  <si>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</si>
  <si>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</si>
  <si>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</si>
  <si>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</si>
  <si>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</si>
  <si>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</si>
  <si>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</si>
  <si>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</si>
  <si>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</si>
  <si>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</si>
  <si>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</si>
  <si>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</si>
  <si>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</si>
  <si>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</si>
  <si>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</si>
  <si>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</si>
  <si>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</si>
  <si>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</si>
  <si>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</si>
  <si>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</si>
  <si>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</si>
  <si>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</si>
  <si>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</si>
  <si>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</si>
  <si>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</si>
  <si>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</si>
  <si>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</si>
  <si>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</si>
  <si>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</si>
  <si>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</si>
  <si>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</si>
  <si>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</si>
  <si>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</si>
  <si>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</si>
  <si>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</si>
  <si>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</si>
  <si>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</si>
  <si>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</si>
  <si>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</si>
  <si>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</si>
  <si>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</si>
  <si>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</si>
  <si>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</si>
  <si>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</si>
  <si>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</si>
  <si>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</si>
  <si>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</si>
  <si>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</si>
  <si>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</si>
  <si>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</si>
  <si>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</si>
  <si>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</si>
  <si>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</si>
  <si>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</si>
  <si>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</si>
  <si>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</si>
  <si>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</si>
  <si>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</si>
  <si>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</si>
  <si>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</si>
  <si>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</si>
  <si>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</si>
  <si>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</si>
  <si>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</si>
  <si>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</si>
  <si>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</si>
  <si>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</si>
  <si>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</si>
  <si>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</si>
  <si>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</si>
  <si>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</si>
  <si>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</si>
  <si>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</si>
  <si>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</si>
  <si>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</si>
  <si>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</si>
  <si>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</si>
  <si>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</si>
  <si>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</si>
  <si>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</si>
  <si>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</si>
  <si>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</si>
  <si>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</si>
  <si>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</si>
  <si>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</si>
  <si>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</si>
  <si>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</si>
  <si>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</si>
  <si>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</si>
  <si>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</si>
  <si>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</si>
  <si>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</si>
  <si>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</si>
  <si>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</si>
  <si>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</si>
  <si>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</si>
  <si>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</si>
  <si>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</si>
  <si>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</si>
  <si>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</si>
  <si>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</si>
  <si>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</si>
  <si>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</si>
  <si>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</si>
  <si>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</si>
  <si>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</si>
  <si>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</si>
  <si>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</si>
  <si>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</si>
  <si>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</si>
  <si>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</si>
  <si>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</si>
  <si>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</si>
  <si>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</si>
  <si>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</si>
  <si>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</si>
  <si>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</si>
  <si>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</si>
  <si>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</si>
  <si>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</si>
  <si>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</si>
  <si>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</si>
  <si>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</si>
  <si>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</si>
  <si>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</si>
  <si>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</si>
  <si>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</si>
  <si>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</si>
  <si>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</si>
  <si>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</si>
  <si>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</si>
  <si>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</si>
  <si>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</si>
  <si>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</si>
  <si>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</si>
  <si>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</si>
  <si>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</si>
  <si>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</si>
  <si>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</si>
  <si>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</si>
  <si>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</si>
  <si>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</si>
  <si>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</si>
  <si>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</si>
  <si>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</si>
  <si>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</si>
  <si>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</si>
  <si>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</si>
  <si>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</si>
  <si>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</si>
  <si>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</si>
  <si>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</si>
  <si>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</si>
  <si>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</si>
  <si>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</si>
  <si>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</si>
  <si>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</si>
  <si>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</si>
  <si>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</si>
  <si>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</si>
  <si>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</si>
  <si>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</si>
  <si>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</si>
  <si>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</si>
  <si>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</si>
  <si>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</si>
  <si>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</si>
  <si>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</si>
  <si>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</si>
  <si>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</si>
  <si>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</si>
  <si>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</si>
  <si>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</si>
  <si>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</si>
  <si>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</si>
  <si>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</si>
  <si>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</si>
  <si>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</si>
  <si>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</si>
  <si>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</si>
  <si>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</si>
  <si>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</si>
  <si>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</si>
  <si>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</si>
  <si>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</si>
  <si>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</si>
  <si>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</si>
  <si>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</si>
  <si>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</si>
  <si>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</si>
  <si>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</si>
  <si>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</si>
  <si>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</si>
  <si>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</si>
  <si>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</si>
  <si>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</si>
  <si>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</si>
  <si>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</si>
  <si>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</si>
  <si>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</si>
  <si>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</si>
  <si>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</si>
  <si>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</si>
  <si>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</si>
  <si>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</si>
  <si>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</si>
  <si>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</si>
  <si>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</si>
  <si>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</si>
  <si>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</si>
  <si>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</si>
  <si>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</si>
  <si>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</si>
  <si>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</si>
  <si>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</si>
  <si>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</si>
  <si>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</si>
  <si>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</si>
  <si>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</si>
  <si>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</si>
  <si>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</si>
  <si>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</si>
  <si>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</si>
  <si>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</si>
  <si>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</si>
  <si>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</si>
  <si>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</si>
  <si>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</si>
  <si>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</si>
  <si>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</si>
  <si>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</si>
  <si>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</si>
  <si>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</si>
  <si>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</si>
  <si>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</si>
  <si>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</si>
  <si>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</si>
  <si>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</si>
  <si>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</si>
  <si>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</si>
  <si>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</si>
  <si>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</si>
  <si>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</si>
  <si>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</si>
  <si>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</si>
  <si>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</si>
  <si>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</si>
  <si>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</si>
  <si>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</si>
  <si>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</si>
  <si>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</si>
  <si>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</si>
  <si>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</si>
  <si>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</si>
  <si>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</si>
  <si>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</si>
  <si>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</si>
  <si>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</si>
  <si>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</si>
  <si>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</si>
  <si>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</si>
  <si>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</si>
  <si>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</si>
  <si>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</si>
  <si>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</si>
  <si>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</si>
  <si>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</si>
  <si>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</si>
  <si>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</si>
  <si>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</si>
  <si>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</si>
  <si>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</si>
  <si>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</si>
  <si>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</si>
  <si>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</si>
  <si>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</si>
  <si>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</si>
  <si>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</si>
  <si>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</si>
  <si>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</si>
  <si>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</si>
  <si>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</si>
  <si>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</si>
  <si>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</si>
  <si>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</si>
  <si>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</si>
  <si>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</si>
  <si>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</si>
  <si>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</si>
  <si>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</si>
  <si>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</si>
  <si>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</si>
  <si>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</si>
  <si>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</si>
  <si>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</si>
  <si>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</si>
  <si>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</si>
  <si>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</si>
  <si>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</si>
  <si>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</si>
  <si>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</si>
  <si>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</si>
  <si>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</si>
  <si>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</si>
  <si>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</si>
  <si>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</si>
  <si>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</si>
  <si>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</si>
  <si>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</si>
  <si>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</si>
  <si>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</si>
  <si>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</si>
  <si>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</si>
  <si>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</si>
  <si>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</si>
  <si>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</si>
  <si>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</si>
  <si>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</si>
  <si>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</si>
  <si>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</si>
  <si>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</si>
  <si>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</si>
  <si>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</si>
  <si>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</si>
  <si>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</si>
  <si>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</si>
  <si>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</si>
  <si>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</si>
  <si>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</si>
  <si>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</si>
  <si>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</si>
  <si>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</si>
  <si>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</si>
  <si>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</si>
  <si>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</si>
  <si>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</si>
  <si>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</si>
  <si>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</si>
  <si>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</si>
  <si>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</si>
  <si>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</si>
  <si>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</si>
  <si>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</si>
  <si>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</si>
  <si>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</si>
  <si>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</si>
  <si>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</si>
  <si>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</si>
  <si>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</si>
  <si>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</si>
  <si>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</si>
  <si>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</si>
  <si>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</si>
  <si>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</si>
  <si>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</si>
  <si>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</si>
  <si>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</si>
  <si>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</si>
  <si>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</si>
  <si>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</si>
  <si>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</si>
  <si>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</si>
  <si>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</si>
  <si>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</si>
  <si>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</si>
  <si>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</si>
  <si>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</si>
  <si>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</si>
  <si>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</si>
  <si>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</si>
  <si>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</si>
  <si>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</si>
  <si>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</si>
  <si>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</si>
  <si>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</si>
  <si>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</si>
  <si>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</si>
  <si>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</si>
  <si>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</si>
  <si>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</si>
  <si>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</si>
  <si>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</si>
  <si>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</si>
  <si>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</si>
  <si>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</si>
  <si>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</si>
  <si>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</si>
  <si>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</si>
  <si>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</si>
  <si>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</si>
  <si>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</si>
  <si>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</si>
  <si>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</si>
  <si>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</si>
  <si>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</si>
  <si>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</si>
  <si>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</si>
  <si>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</si>
  <si>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</si>
  <si>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</si>
  <si>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</si>
  <si>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</si>
  <si>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</si>
  <si>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</si>
  <si>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</si>
  <si>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</si>
  <si>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</si>
  <si>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</si>
  <si>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</si>
  <si>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</si>
  <si>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</si>
  <si>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</si>
  <si>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</si>
  <si>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</si>
  <si>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</si>
  <si>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</si>
  <si>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</si>
  <si>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</si>
  <si>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</si>
  <si>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</si>
  <si>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</si>
  <si>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</si>
  <si>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</si>
  <si>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</si>
  <si>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</si>
  <si>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</si>
  <si>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</si>
  <si>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</si>
  <si>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</si>
  <si>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</si>
  <si>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</si>
  <si>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</si>
  <si>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</si>
  <si>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</si>
  <si>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</si>
  <si>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</si>
  <si>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</si>
  <si>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</si>
  <si>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</si>
  <si>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</si>
  <si>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</si>
  <si>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</si>
  <si>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</si>
  <si>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</si>
  <si>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</si>
  <si>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</si>
  <si>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</si>
  <si>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</si>
  <si>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</si>
  <si>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</si>
  <si>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</si>
  <si>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</si>
  <si>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</si>
  <si>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</si>
  <si>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</si>
  <si>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</si>
  <si>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</si>
  <si>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</si>
  <si>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</si>
  <si>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</si>
  <si>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</si>
  <si>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</si>
  <si>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</si>
  <si>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</si>
  <si>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</si>
  <si>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</si>
  <si>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</si>
  <si>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</si>
  <si>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</si>
  <si>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</si>
  <si>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</si>
  <si>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</si>
  <si>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</si>
  <si>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</si>
  <si>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</si>
  <si>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</si>
  <si>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</si>
  <si>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</si>
  <si>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</si>
  <si>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</si>
  <si>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</si>
  <si>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</si>
  <si>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</si>
  <si>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</si>
  <si>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</si>
  <si>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</si>
  <si>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</si>
  <si>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</si>
  <si>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</si>
  <si>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</si>
  <si>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</si>
  <si>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</si>
  <si>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</si>
  <si>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</si>
  <si>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</si>
  <si>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</si>
  <si>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</si>
  <si>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</si>
  <si>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</si>
  <si>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</si>
  <si>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</si>
  <si>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</si>
  <si>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</si>
  <si>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</si>
  <si>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</si>
  <si>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</si>
  <si>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</si>
  <si>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</si>
  <si>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</si>
  <si>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</si>
  <si>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</si>
  <si>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</si>
  <si>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</si>
  <si>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</si>
  <si>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</si>
  <si>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</si>
  <si>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</si>
  <si>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</si>
  <si>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</si>
  <si>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</si>
  <si>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</si>
  <si>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</si>
  <si>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</si>
  <si>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</si>
  <si>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</si>
  <si>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</si>
  <si>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</si>
  <si>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</si>
  <si>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</si>
  <si>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</si>
  <si>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</si>
  <si>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</si>
  <si>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</si>
  <si>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</si>
  <si>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</si>
  <si>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</si>
  <si>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</si>
  <si>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</si>
  <si>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</si>
  <si>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</si>
  <si>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</si>
  <si>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</si>
  <si>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</si>
  <si>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</si>
  <si>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</si>
  <si>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</si>
  <si>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</si>
  <si>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</si>
  <si>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</si>
  <si>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</si>
  <si>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</si>
  <si>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</si>
  <si>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</si>
  <si>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</si>
  <si>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</si>
  <si>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</si>
  <si>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</si>
  <si>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</si>
  <si>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</si>
  <si>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</si>
  <si>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</si>
  <si>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</si>
  <si>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</si>
  <si>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</si>
  <si>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</si>
  <si>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</si>
  <si>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</si>
  <si>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</si>
  <si>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</si>
  <si>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</si>
  <si>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</si>
  <si>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</si>
  <si>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</si>
  <si>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</si>
  <si>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</si>
  <si>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</si>
  <si>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</si>
  <si>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</si>
  <si>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</si>
  <si>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</si>
  <si>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</si>
  <si>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</si>
  <si>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</si>
  <si>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</si>
  <si>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</si>
  <si>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</si>
  <si>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</si>
  <si>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</si>
  <si>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</si>
  <si>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</si>
  <si>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</si>
  <si>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</si>
  <si>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</si>
  <si>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</si>
  <si>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</si>
  <si>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</si>
  <si>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</si>
  <si>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</si>
  <si>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</si>
  <si>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</si>
  <si>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</si>
  <si>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</si>
  <si>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</si>
  <si>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</si>
  <si>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</si>
  <si>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</si>
  <si>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</si>
  <si>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</si>
  <si>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</si>
  <si>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</si>
  <si>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</si>
  <si>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</si>
  <si>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</si>
  <si>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</si>
  <si>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</si>
  <si>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</si>
  <si>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</si>
  <si>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</si>
  <si>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</si>
  <si>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</si>
  <si>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</si>
  <si>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</si>
  <si>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</si>
  <si>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</si>
  <si>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</si>
  <si>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</si>
  <si>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</si>
  <si>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</si>
  <si>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</si>
  <si>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</si>
  <si>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</si>
  <si>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</si>
  <si>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</si>
  <si>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</si>
  <si>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</si>
  <si>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</si>
  <si>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</si>
  <si>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</si>
  <si>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</si>
  <si>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</si>
  <si>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</si>
  <si>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</si>
  <si>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</si>
  <si>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</si>
  <si>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</si>
  <si>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</si>
  <si>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</si>
  <si>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</si>
  <si>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</si>
  <si>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</si>
  <si>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</si>
  <si>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</si>
  <si>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</si>
  <si>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</si>
  <si>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</si>
  <si>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</si>
  <si>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</si>
  <si>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</si>
  <si>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</si>
  <si>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</si>
  <si>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</si>
  <si>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</si>
  <si>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</si>
  <si>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</si>
  <si>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</si>
  <si>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</si>
  <si>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</si>
  <si>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</si>
  <si>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</si>
  <si>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</si>
  <si>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</si>
  <si>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</si>
  <si>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</si>
  <si>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</si>
  <si>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</si>
  <si>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</si>
  <si>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</si>
  <si>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</si>
  <si>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</si>
  <si>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</si>
  <si>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</si>
  <si>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</si>
  <si>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</si>
  <si>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</si>
  <si>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</si>
  <si>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</si>
  <si>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</si>
  <si>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</si>
  <si>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</si>
  <si>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</si>
  <si>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</si>
  <si>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</si>
  <si>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</si>
  <si>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</si>
  <si>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</si>
  <si>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</si>
  <si>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</si>
  <si>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</si>
  <si>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</si>
  <si>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</si>
  <si>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</si>
  <si>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</si>
  <si>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</si>
  <si>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</si>
  <si>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</si>
  <si>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</si>
  <si>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</si>
  <si>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</si>
  <si>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</si>
  <si>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</si>
  <si>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</si>
  <si>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</si>
  <si>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</si>
  <si>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</si>
  <si>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</si>
  <si>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</si>
  <si>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</si>
  <si>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</si>
  <si>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</si>
  <si>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</si>
  <si>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</si>
  <si>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</si>
  <si>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</si>
  <si>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</si>
  <si>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</si>
  <si>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</si>
  <si>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</si>
  <si>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</si>
  <si>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</si>
  <si>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</si>
  <si>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</si>
  <si>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</si>
  <si>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</si>
  <si>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</si>
  <si>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</si>
  <si>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</si>
  <si>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</si>
  <si>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</si>
  <si>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</si>
  <si>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</si>
  <si>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</si>
  <si>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</si>
  <si>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</si>
  <si>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</si>
  <si>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</si>
  <si>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</si>
  <si>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</si>
  <si>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</si>
  <si>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</si>
  <si>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</si>
  <si>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</si>
  <si>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</si>
  <si>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</si>
  <si>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</si>
  <si>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</si>
  <si>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</si>
  <si>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</si>
  <si>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</si>
  <si>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</si>
  <si>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</si>
  <si>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</si>
  <si>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</si>
  <si>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</si>
  <si>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</si>
  <si>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</si>
  <si>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</si>
  <si>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</si>
  <si>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</si>
  <si>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</si>
  <si>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</si>
  <si>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</si>
  <si>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</si>
  <si>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</si>
  <si>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</si>
  <si>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</si>
  <si>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</si>
  <si>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</si>
  <si>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</si>
  <si>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</si>
  <si>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</si>
  <si>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</si>
  <si>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</si>
  <si>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</si>
  <si>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</si>
  <si>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</si>
  <si>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</si>
  <si>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</si>
  <si>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</si>
  <si>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</si>
  <si>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</si>
  <si>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</si>
  <si>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</si>
  <si>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</si>
  <si>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</si>
  <si>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</si>
  <si>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</si>
  <si>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</si>
  <si>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</si>
  <si>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</si>
  <si>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</si>
  <si>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</si>
  <si>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</si>
  <si>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</si>
  <si>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</si>
  <si>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</si>
  <si>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</si>
  <si>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</si>
  <si>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</si>
  <si>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</si>
  <si>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</si>
  <si>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</si>
  <si>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</si>
  <si>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</si>
  <si>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</si>
  <si>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</si>
  <si>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</si>
  <si>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</si>
  <si>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</si>
  <si>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</si>
  <si>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</si>
  <si>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</si>
  <si>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</si>
  <si>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</si>
  <si>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</si>
  <si>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</si>
  <si>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</si>
  <si>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</si>
  <si>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</si>
  <si>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</si>
  <si>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</si>
  <si>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</si>
  <si>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</si>
  <si>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</si>
  <si>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</si>
  <si>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</si>
  <si>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</si>
  <si>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</si>
  <si>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</si>
  <si>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</si>
  <si>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</si>
  <si>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</si>
  <si>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</si>
  <si>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</si>
  <si>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</si>
  <si>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</si>
  <si>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</si>
  <si>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</si>
  <si>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</si>
  <si>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</si>
  <si>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</si>
  <si>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</si>
  <si>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</si>
  <si>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</si>
  <si>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</si>
  <si>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</si>
  <si>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</si>
  <si>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</si>
  <si>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</si>
  <si>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</si>
  <si>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</si>
  <si>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</si>
  <si>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</si>
  <si>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</si>
  <si>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</si>
  <si>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</si>
  <si>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</si>
  <si>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</si>
  <si>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</si>
  <si>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</si>
  <si>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</si>
  <si>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</si>
  <si>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</si>
  <si>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</si>
  <si>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</si>
  <si>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</si>
  <si>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</si>
  <si>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</si>
  <si>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</si>
  <si>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</si>
  <si>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</si>
  <si>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</si>
  <si>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</si>
  <si>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</si>
  <si>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</si>
  <si>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</si>
  <si>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</si>
  <si>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</si>
  <si>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</si>
  <si>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</si>
  <si>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</si>
  <si>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</si>
  <si>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</si>
  <si>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</si>
  <si>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</si>
  <si>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</si>
  <si>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</si>
  <si>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</si>
  <si>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</si>
  <si>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</si>
  <si>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</si>
  <si>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</si>
  <si>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</si>
  <si>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</si>
  <si>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</si>
  <si>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</si>
  <si>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</si>
  <si>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</si>
  <si>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</si>
  <si>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</si>
  <si>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</si>
  <si>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</si>
  <si>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</si>
  <si>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</si>
  <si>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</si>
  <si>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</si>
  <si>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</si>
  <si>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</si>
  <si>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</si>
  <si>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</si>
  <si>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</si>
  <si>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</si>
  <si>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</si>
  <si>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</si>
  <si>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</si>
  <si>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</si>
  <si>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</si>
  <si>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</si>
  <si>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</si>
  <si>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</si>
  <si>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</si>
  <si>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</si>
  <si>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</si>
  <si>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</si>
  <si>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</si>
  <si>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</si>
  <si>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</si>
  <si>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</si>
  <si>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</si>
  <si>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</si>
  <si>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</si>
  <si>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</si>
  <si>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</si>
  <si>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</si>
  <si>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</si>
  <si>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</si>
  <si>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</si>
  <si>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</si>
  <si>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</si>
  <si>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</si>
  <si>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</si>
  <si>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</si>
  <si>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</si>
  <si>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</si>
  <si>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</si>
  <si>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</si>
  <si>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</si>
  <si>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</si>
  <si>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</si>
  <si>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</si>
  <si>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</si>
  <si>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</si>
  <si>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</si>
  <si>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</si>
  <si>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</si>
  <si>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</si>
  <si>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</si>
  <si>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</si>
  <si>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</si>
  <si>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</si>
  <si>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</si>
  <si>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</si>
  <si>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</si>
  <si>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</si>
  <si>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</si>
  <si>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</si>
  <si>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</si>
  <si>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</si>
  <si>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</si>
  <si>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</si>
  <si>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</si>
  <si>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</si>
  <si>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</si>
  <si>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</si>
  <si>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</si>
  <si>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</si>
  <si>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</si>
  <si>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</si>
  <si>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</si>
  <si>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</si>
  <si>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</si>
  <si>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</si>
  <si>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</si>
  <si>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</si>
  <si>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</si>
  <si>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</si>
  <si>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</si>
  <si>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</si>
  <si>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</si>
  <si>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</si>
  <si>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</si>
  <si>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</si>
  <si>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</si>
  <si>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</si>
  <si>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</si>
  <si>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</si>
  <si>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</si>
  <si>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</si>
  <si>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</si>
  <si>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</si>
  <si>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</si>
  <si>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</si>
  <si>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</si>
  <si>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</si>
  <si>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</si>
  <si>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</si>
  <si>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</si>
  <si>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</si>
  <si>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</si>
  <si>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</si>
  <si>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</si>
  <si>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</si>
  <si>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</si>
  <si>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</si>
  <si>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</si>
  <si>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</si>
  <si>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</si>
  <si>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</si>
  <si>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</si>
  <si>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</si>
  <si>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</si>
  <si>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</si>
  <si>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</si>
  <si>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</si>
  <si>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</si>
  <si>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</si>
  <si>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</si>
  <si>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</si>
  <si>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</si>
  <si>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</si>
  <si>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</si>
  <si>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</si>
  <si>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</si>
  <si>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</si>
  <si>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</si>
  <si>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</si>
  <si>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</si>
  <si>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</si>
  <si>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</si>
  <si>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</si>
  <si>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</si>
  <si>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</si>
  <si>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</si>
  <si>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</si>
  <si>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</si>
  <si>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</si>
  <si>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</si>
  <si>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</si>
  <si>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</si>
  <si>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</si>
  <si>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</si>
  <si>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</si>
  <si>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</si>
  <si>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</si>
  <si>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</si>
  <si>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</si>
  <si>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</si>
  <si>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</si>
  <si>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</si>
  <si>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</si>
  <si>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</si>
  <si>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</si>
  <si>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</si>
  <si>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</si>
  <si>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</si>
  <si>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</si>
  <si>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</si>
  <si>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</si>
  <si>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</si>
  <si>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</si>
  <si>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</si>
  <si>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</si>
  <si>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</si>
  <si>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</si>
  <si>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</si>
  <si>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</si>
  <si>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</si>
  <si>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</si>
  <si>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</si>
  <si>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</si>
  <si>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</si>
  <si>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</si>
  <si>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</si>
  <si>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</si>
  <si>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</si>
  <si>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</si>
  <si>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</si>
  <si>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</si>
  <si>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</si>
  <si>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</si>
  <si>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</si>
  <si>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</si>
  <si>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</si>
  <si>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</si>
  <si>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</si>
  <si>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</si>
  <si>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</si>
  <si>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</si>
  <si>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</si>
  <si>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</si>
  <si>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</si>
  <si>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</si>
  <si>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</si>
  <si>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</si>
  <si>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</si>
  <si>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</si>
  <si>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</si>
  <si>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</si>
  <si>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</si>
  <si>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</si>
  <si>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</si>
  <si>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</si>
  <si>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</si>
  <si>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</si>
  <si>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</si>
  <si>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</si>
  <si>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</si>
  <si>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</si>
  <si>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</si>
  <si>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</si>
  <si>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</si>
  <si>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</si>
  <si>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</si>
  <si>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</si>
  <si>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</si>
  <si>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</si>
  <si>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</si>
  <si>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</si>
  <si>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</si>
  <si>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</si>
  <si>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</si>
  <si>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</si>
  <si>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</si>
  <si>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</si>
  <si>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</si>
  <si>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</si>
  <si>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</si>
  <si>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</si>
  <si>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</si>
  <si>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</si>
  <si>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</si>
  <si>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</si>
  <si>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</si>
  <si>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</si>
  <si>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</si>
  <si>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</si>
  <si>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</si>
  <si>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</si>
  <si>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</si>
  <si>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</si>
  <si>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</si>
  <si>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</si>
  <si>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</si>
  <si>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</si>
  <si>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</si>
  <si>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</si>
  <si>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</si>
  <si>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</si>
  <si>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</si>
  <si>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</si>
  <si>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</si>
  <si>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</si>
  <si>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</si>
  <si>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</si>
  <si>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</si>
  <si>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</si>
  <si>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</si>
  <si>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</si>
  <si>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</si>
  <si>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</si>
  <si>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</si>
  <si>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</si>
  <si>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</si>
  <si>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</si>
  <si>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</si>
  <si>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</si>
  <si>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</si>
  <si>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</si>
  <si>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</si>
  <si>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</si>
  <si>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</si>
  <si>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</si>
  <si>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</si>
  <si>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</si>
  <si>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</si>
  <si>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</si>
  <si>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</si>
  <si>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</si>
  <si>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</si>
  <si>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</si>
  <si>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</si>
  <si>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</si>
  <si>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</si>
  <si>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</si>
  <si>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</si>
  <si>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</si>
  <si>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</si>
  <si>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</si>
  <si>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</si>
  <si>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</si>
  <si>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</si>
  <si>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</si>
  <si>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</si>
  <si>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</si>
  <si>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</si>
  <si>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</si>
  <si>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</si>
  <si>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</si>
  <si>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</si>
  <si>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</si>
  <si>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</si>
  <si>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</si>
  <si>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</si>
  <si>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</si>
  <si>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</si>
  <si>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</si>
  <si>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</si>
  <si>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</si>
  <si>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</si>
  <si>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</si>
  <si>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</si>
  <si>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</si>
  <si>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</si>
  <si>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</si>
  <si>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</si>
  <si>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</si>
  <si>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</si>
  <si>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</si>
  <si>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</si>
  <si>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</si>
  <si>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</si>
  <si>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</si>
  <si>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</si>
  <si>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</si>
  <si>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</si>
  <si>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</si>
  <si>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</si>
  <si>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</si>
  <si>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</si>
  <si>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</si>
  <si>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</si>
  <si>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</si>
  <si>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</si>
  <si>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</si>
  <si>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</si>
  <si>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</si>
  <si>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</si>
  <si>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</si>
  <si>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</si>
  <si>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</si>
  <si>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</si>
  <si>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</si>
  <si>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</si>
  <si>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</si>
  <si>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</si>
  <si>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</si>
  <si>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</si>
  <si>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</si>
  <si>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</si>
  <si>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</si>
  <si>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</si>
  <si>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</si>
  <si>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</si>
  <si>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</si>
  <si>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</si>
  <si>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</si>
  <si>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</si>
  <si>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</si>
  <si>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</si>
  <si>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</si>
  <si>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</si>
  <si>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</si>
  <si>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</si>
  <si>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</si>
  <si>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</si>
  <si>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</si>
  <si>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</si>
  <si>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</si>
  <si>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</si>
  <si>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</si>
  <si>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</si>
  <si>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</si>
  <si>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</si>
  <si>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</si>
  <si>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</si>
  <si>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</si>
  <si>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</si>
  <si>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</si>
  <si>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</si>
  <si>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</si>
  <si>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</si>
  <si>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</si>
  <si>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</si>
  <si>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</si>
  <si>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</si>
  <si>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</si>
  <si>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</si>
  <si>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</si>
  <si>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</si>
  <si>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</si>
  <si>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</si>
  <si>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</si>
  <si>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</si>
  <si>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</si>
  <si>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</si>
  <si>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</si>
  <si>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</si>
  <si>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</si>
  <si>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</si>
  <si>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</si>
  <si>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</si>
  <si>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</si>
  <si>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</si>
  <si>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</si>
  <si>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</si>
  <si>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</si>
  <si>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</si>
  <si>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</si>
  <si>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</si>
  <si>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</si>
  <si>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</si>
  <si>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</si>
  <si>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</si>
  <si>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</si>
  <si>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</si>
  <si>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</si>
  <si>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</si>
  <si>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</si>
  <si>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</si>
  <si>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</si>
  <si>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</si>
  <si>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</si>
  <si>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</si>
  <si>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</si>
  <si>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</si>
  <si>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</si>
  <si>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</si>
  <si>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</si>
  <si>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</si>
  <si>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</si>
  <si>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</si>
  <si>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</si>
  <si>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</si>
  <si>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</si>
  <si>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</si>
  <si>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</si>
  <si>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</si>
  <si>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</si>
  <si>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</si>
  <si>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</si>
  <si>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</si>
  <si>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</si>
  <si>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</si>
  <si>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</si>
  <si>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</si>
  <si>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</si>
  <si>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</si>
  <si>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</si>
  <si>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</si>
  <si>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</si>
  <si>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</si>
  <si>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</si>
  <si>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</si>
  <si>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</si>
  <si>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</si>
  <si>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</si>
  <si>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</si>
  <si>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</si>
  <si>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</si>
  <si>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</si>
  <si>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</si>
  <si>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</si>
  <si>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</si>
  <si>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</si>
  <si>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</si>
  <si>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</si>
  <si>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</si>
  <si>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</si>
  <si>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</si>
  <si>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</si>
  <si>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</si>
  <si>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</si>
  <si>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</si>
  <si>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</si>
  <si>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</si>
  <si>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</si>
  <si>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</si>
  <si>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</si>
  <si>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</si>
  <si>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</si>
  <si>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</si>
  <si>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</si>
  <si>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</si>
  <si>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</si>
  <si>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</si>
  <si>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</si>
  <si>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</si>
  <si>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</si>
  <si>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</si>
  <si>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</si>
  <si>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</si>
  <si>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</si>
  <si>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</si>
  <si>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</si>
  <si>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</si>
  <si>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</si>
  <si>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</si>
  <si>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</si>
  <si>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</si>
  <si>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</si>
  <si>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</si>
  <si>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</si>
  <si>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</si>
  <si>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</si>
  <si>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</si>
  <si>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</si>
  <si>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</si>
  <si>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</si>
  <si>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</si>
  <si>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</si>
  <si>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</si>
  <si>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</si>
  <si>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</si>
  <si>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</si>
  <si>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</si>
  <si>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</si>
  <si>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</si>
  <si>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</si>
  <si>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</si>
  <si>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</si>
  <si>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</si>
  <si>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</si>
  <si>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</si>
  <si>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</si>
  <si>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</si>
  <si>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</si>
  <si>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</si>
  <si>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</si>
  <si>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</si>
  <si>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</si>
  <si>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</si>
  <si>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</si>
  <si>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</si>
  <si>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</si>
  <si>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</si>
  <si>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</si>
  <si>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</si>
  <si>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</si>
  <si>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</si>
  <si>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</si>
  <si>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</si>
  <si>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</si>
  <si>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</si>
  <si>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</si>
  <si>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</si>
  <si>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</si>
  <si>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</si>
  <si>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</si>
  <si>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</si>
  <si>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</si>
  <si>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</si>
  <si>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</si>
  <si>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</si>
  <si>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</si>
  <si>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</si>
  <si>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</si>
  <si>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</si>
  <si>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</si>
  <si>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</si>
  <si>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</si>
  <si>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</si>
  <si>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</si>
  <si>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</si>
  <si>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</si>
  <si>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</si>
  <si>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</si>
  <si>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</si>
  <si>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</si>
  <si>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</si>
  <si>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</si>
  <si>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</si>
  <si>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</si>
  <si>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</si>
  <si>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</si>
  <si>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</si>
  <si>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</si>
  <si>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</si>
  <si>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</si>
  <si>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</si>
  <si>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</si>
  <si>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</si>
  <si>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</si>
  <si>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</si>
  <si>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</si>
  <si>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</si>
  <si>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</si>
  <si>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</si>
  <si>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</si>
  <si>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</si>
  <si>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</si>
  <si>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</si>
  <si>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</si>
  <si>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</si>
  <si>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</si>
  <si>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</si>
  <si>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</si>
  <si>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</si>
  <si>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</si>
  <si>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</si>
  <si>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</si>
  <si>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</si>
  <si>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</si>
  <si>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</si>
  <si>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</si>
  <si>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</si>
  <si>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</si>
  <si>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</si>
  <si>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</si>
  <si>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</si>
  <si>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</si>
  <si>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</si>
  <si>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</si>
  <si>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</si>
  <si>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</si>
  <si>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</si>
  <si>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</si>
  <si>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</si>
  <si>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</si>
  <si>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</si>
  <si>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</si>
  <si>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</si>
  <si>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</si>
  <si>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</si>
  <si>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</si>
  <si>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</si>
  <si>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</si>
  <si>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</si>
  <si>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</si>
  <si>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</si>
  <si>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</si>
  <si>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</si>
  <si>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</si>
  <si>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</si>
  <si>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</si>
  <si>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</si>
  <si>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</si>
  <si>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</si>
  <si>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</si>
  <si>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</si>
  <si>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</si>
  <si>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</si>
  <si>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</si>
  <si>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</si>
  <si>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</si>
  <si>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</si>
  <si>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</si>
  <si>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</si>
  <si>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</si>
  <si>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</si>
  <si>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</si>
  <si>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</si>
  <si>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</si>
  <si>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</si>
  <si>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</si>
  <si>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</si>
  <si>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</si>
  <si>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</si>
  <si>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</si>
  <si>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</si>
  <si>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</si>
  <si>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</si>
  <si>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</si>
  <si>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</si>
  <si>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</si>
  <si>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</si>
  <si>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</si>
  <si>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</si>
  <si>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</si>
  <si>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</si>
  <si>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</si>
  <si>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</si>
  <si>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</si>
  <si>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</si>
  <si>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</si>
  <si>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</si>
  <si>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</si>
  <si>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</si>
  <si>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</si>
  <si>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</si>
  <si>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</si>
  <si>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</si>
  <si>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</si>
  <si>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</si>
  <si>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</si>
  <si>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</si>
  <si>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</si>
  <si>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</si>
  <si>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</si>
  <si>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</si>
  <si>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</si>
  <si>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</si>
  <si>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</si>
  <si>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</si>
  <si>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</si>
  <si>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</si>
  <si>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</si>
  <si>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</si>
  <si>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</si>
  <si>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</si>
  <si>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</si>
  <si>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</si>
  <si>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</si>
  <si>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</si>
  <si>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</si>
  <si>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</si>
  <si>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</si>
  <si>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</si>
  <si>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</si>
  <si>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</si>
  <si>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</si>
  <si>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</si>
  <si>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</si>
  <si>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</si>
  <si>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</si>
  <si>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</si>
  <si>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</si>
  <si>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</si>
  <si>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</si>
  <si>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</si>
  <si>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</si>
  <si>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</si>
  <si>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</si>
  <si>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</si>
  <si>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</si>
  <si>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</si>
  <si>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</si>
  <si>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</si>
  <si>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</si>
  <si>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</si>
  <si>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</si>
  <si>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</si>
  <si>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</si>
  <si>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</si>
  <si>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</si>
  <si>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</si>
  <si>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</si>
  <si>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</si>
  <si>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</si>
  <si>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</si>
  <si>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</si>
  <si>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</si>
  <si>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</si>
  <si>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</si>
  <si>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</si>
  <si>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</si>
  <si>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</si>
  <si>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</si>
  <si>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</si>
  <si>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</si>
  <si>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</si>
  <si>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</si>
  <si>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</si>
  <si>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</si>
  <si>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</si>
  <si>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</si>
  <si>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</si>
  <si>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</si>
  <si>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</si>
  <si>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</si>
  <si>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</si>
  <si>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</si>
  <si>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</si>
  <si>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</si>
  <si>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</si>
  <si>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</si>
  <si>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</si>
  <si>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</si>
  <si>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</si>
  <si>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</si>
  <si>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</si>
  <si>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</si>
  <si>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</si>
  <si>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</si>
  <si>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</si>
  <si>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</si>
  <si>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</si>
  <si>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</si>
  <si>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</si>
  <si>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</si>
  <si>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</si>
  <si>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</si>
  <si>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</si>
  <si>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</si>
  <si>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</si>
  <si>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</si>
  <si>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</si>
  <si>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</si>
  <si>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</si>
  <si>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</si>
  <si>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</si>
  <si>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</si>
  <si>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</si>
  <si>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</si>
  <si>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</si>
  <si>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</si>
  <si>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</si>
  <si>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</si>
  <si>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</si>
  <si>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</si>
  <si>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</si>
  <si>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</si>
  <si>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</si>
  <si>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</si>
  <si>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</si>
  <si>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</si>
  <si>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</si>
  <si>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</si>
  <si>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</si>
  <si>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</si>
  <si>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</si>
  <si>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</si>
  <si>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</si>
  <si>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</si>
  <si>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</si>
  <si>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</si>
  <si>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</si>
  <si>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</si>
  <si>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</si>
  <si>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</si>
  <si>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</si>
  <si>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</si>
  <si>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</si>
  <si>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</si>
  <si>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</si>
  <si>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</si>
  <si>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</si>
  <si>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</si>
  <si>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</si>
  <si>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</si>
  <si>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</si>
  <si>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</si>
  <si>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</si>
  <si>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</si>
  <si>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</si>
  <si>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</si>
  <si>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</si>
  <si>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</si>
  <si>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</si>
  <si>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</si>
  <si>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</si>
  <si>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</si>
  <si>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</si>
  <si>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</si>
  <si>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</si>
  <si>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</si>
  <si>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</si>
  <si>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</si>
  <si>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</si>
  <si>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</si>
  <si>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</si>
  <si>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</si>
  <si>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</si>
  <si>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</si>
  <si>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</si>
  <si>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</si>
  <si>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</si>
  <si>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</si>
  <si>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</si>
  <si>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</si>
  <si>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</si>
  <si>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</si>
  <si>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</si>
  <si>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</si>
  <si>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</si>
  <si>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</si>
  <si>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</si>
  <si>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</si>
  <si>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</si>
  <si>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</si>
  <si>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</si>
  <si>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</si>
  <si>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</si>
  <si>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</si>
  <si>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</si>
  <si>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</si>
  <si>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</si>
  <si>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</si>
  <si>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</si>
  <si>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</si>
  <si>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</si>
  <si>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</si>
  <si>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</si>
  <si>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</si>
  <si>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</si>
  <si>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</si>
  <si>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</si>
  <si>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</si>
  <si>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</si>
  <si>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</si>
  <si>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</si>
  <si>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</si>
  <si>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</si>
  <si>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</si>
  <si>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</si>
  <si>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</si>
  <si>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</si>
  <si>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</si>
  <si>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</si>
  <si>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</si>
  <si>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</si>
  <si>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</si>
  <si>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</si>
  <si>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</si>
  <si>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</si>
  <si>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</si>
  <si>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</si>
  <si>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</si>
  <si>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</si>
  <si>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</si>
  <si>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</si>
  <si>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</si>
  <si>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</si>
  <si>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</si>
  <si>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</si>
  <si>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</si>
  <si>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</si>
  <si>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</si>
  <si>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</si>
  <si>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</si>
  <si>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</si>
  <si>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</si>
  <si>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</si>
  <si>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</si>
  <si>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</si>
  <si>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</si>
  <si>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</si>
  <si>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</si>
  <si>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</si>
  <si>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</si>
  <si>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</si>
  <si>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</si>
  <si>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</si>
  <si>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</si>
  <si>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</si>
  <si>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</si>
  <si>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</si>
  <si>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</si>
  <si>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</si>
  <si>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</si>
  <si>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</si>
  <si>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</si>
  <si>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</si>
  <si>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</si>
  <si>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</si>
  <si>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</si>
  <si>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</si>
  <si>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</si>
  <si>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</si>
  <si>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</si>
  <si>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</si>
  <si>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</si>
  <si>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</si>
  <si>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</si>
  <si>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</si>
  <si>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</si>
  <si>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</si>
  <si>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</si>
  <si>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</si>
  <si>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</si>
  <si>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</si>
  <si>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</si>
  <si>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</si>
  <si>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</si>
  <si>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</si>
  <si>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</si>
  <si>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</si>
  <si>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</si>
  <si>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</si>
  <si>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</si>
  <si>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</si>
  <si>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</si>
  <si>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</si>
  <si>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</si>
  <si>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</si>
  <si>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</si>
  <si>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</si>
  <si>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</si>
  <si>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</si>
  <si>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</si>
  <si>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</si>
  <si>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</si>
  <si>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</si>
  <si>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</si>
  <si>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</si>
  <si>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</si>
  <si>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</si>
  <si>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</si>
  <si>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</si>
  <si>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</si>
  <si>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</si>
  <si>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</si>
  <si>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</si>
  <si>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</si>
  <si>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</si>
  <si>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</si>
  <si>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</si>
  <si>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</si>
  <si>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</si>
  <si>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</si>
  <si>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</si>
  <si>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</si>
  <si>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</si>
  <si>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</si>
  <si>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</si>
  <si>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</si>
  <si>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</si>
  <si>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</si>
  <si>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</si>
  <si>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</si>
  <si>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</si>
  <si>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</si>
  <si>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</si>
  <si>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</si>
  <si>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</si>
  <si>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</si>
  <si>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</si>
  <si>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</si>
  <si>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</si>
  <si>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</si>
  <si>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</si>
  <si>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</si>
  <si>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</si>
  <si>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</si>
  <si>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</si>
  <si>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</si>
  <si>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</si>
  <si>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</si>
  <si>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</si>
  <si>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</si>
  <si>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</si>
  <si>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</si>
  <si>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</si>
  <si>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</si>
  <si>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</si>
  <si>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</si>
  <si>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</si>
  <si>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</si>
  <si>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</si>
  <si>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</si>
  <si>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</si>
  <si>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</si>
  <si>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</si>
  <si>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</si>
  <si>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</si>
  <si>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</si>
  <si>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</si>
  <si>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</si>
  <si>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</si>
  <si>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</si>
  <si>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</si>
  <si>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</si>
  <si>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</si>
  <si>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</si>
  <si>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</si>
  <si>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</si>
  <si>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</si>
  <si>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</si>
  <si>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</si>
  <si>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</si>
  <si>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</si>
  <si>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</si>
  <si>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</si>
  <si>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</si>
  <si>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</si>
  <si>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</si>
  <si>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</si>
  <si>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</si>
  <si>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</si>
  <si>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</si>
  <si>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</si>
  <si>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</si>
  <si>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</si>
  <si>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</si>
  <si>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</si>
  <si>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</si>
  <si>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</si>
  <si>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</si>
  <si>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</si>
  <si>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</si>
  <si>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</si>
  <si>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</si>
  <si>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</si>
  <si>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</si>
  <si>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</si>
  <si>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</si>
  <si>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</si>
  <si>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</si>
  <si>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</si>
  <si>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</si>
  <si>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</si>
  <si>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</si>
  <si>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</si>
  <si>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</si>
  <si>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</si>
  <si>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</si>
  <si>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</si>
  <si>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</si>
  <si>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</si>
  <si>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</si>
  <si>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</si>
  <si>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</si>
  <si>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</si>
  <si>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</si>
  <si>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</si>
  <si>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</si>
  <si>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</si>
  <si>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</si>
  <si>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</si>
  <si>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</si>
  <si>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</si>
  <si>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</si>
  <si>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</si>
  <si>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</si>
  <si>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</si>
  <si>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</si>
  <si>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</si>
  <si>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</si>
  <si>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</si>
  <si>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</si>
  <si>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</si>
  <si>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</si>
  <si>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</si>
  <si>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</si>
  <si>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</si>
  <si>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</si>
  <si>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</si>
  <si>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</si>
  <si>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</si>
  <si>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</si>
  <si>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</si>
  <si>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</si>
  <si>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</si>
  <si>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</si>
  <si>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</si>
  <si>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</si>
  <si>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</si>
  <si>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</si>
  <si>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</si>
  <si>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</si>
  <si>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</si>
  <si>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</si>
  <si>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</si>
  <si>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</si>
  <si>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</si>
  <si>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</si>
  <si>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</si>
  <si>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</si>
  <si>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</si>
  <si>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</si>
  <si>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</si>
  <si>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</si>
  <si>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</si>
  <si>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</si>
  <si>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</si>
  <si>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</si>
  <si>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</si>
  <si>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</si>
  <si>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</si>
  <si>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</si>
  <si>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</si>
  <si>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</si>
  <si>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</si>
  <si>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</si>
  <si>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</si>
  <si>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</si>
  <si>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</si>
  <si>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</si>
  <si>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</si>
  <si>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</si>
  <si>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</si>
  <si>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</si>
  <si>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</si>
  <si>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</si>
  <si>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</si>
  <si>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</si>
  <si>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</si>
  <si>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</si>
  <si>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</si>
  <si>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</si>
  <si>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</si>
  <si>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</si>
  <si>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</si>
  <si>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</si>
  <si>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</si>
  <si>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</si>
  <si>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</si>
  <si>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</si>
  <si>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</si>
  <si>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</si>
  <si>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</si>
  <si>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</si>
  <si>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</si>
  <si>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</si>
  <si>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</si>
  <si>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</si>
  <si>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</si>
  <si>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</si>
  <si>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</si>
  <si>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</si>
  <si>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</si>
  <si>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</si>
  <si>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</si>
  <si>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</si>
  <si>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</si>
  <si>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</si>
  <si>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</si>
  <si>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</si>
  <si>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</si>
  <si>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</si>
  <si>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</si>
  <si>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</si>
  <si>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</si>
  <si>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</si>
  <si>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</si>
  <si>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</si>
  <si>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</si>
  <si>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</si>
  <si>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</si>
  <si>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</si>
  <si>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</si>
  <si>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</si>
  <si>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</si>
  <si>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</si>
  <si>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</si>
  <si>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</si>
  <si>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</si>
  <si>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</si>
  <si>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</si>
  <si>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</si>
  <si>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</si>
  <si>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</si>
  <si>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</si>
  <si>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</si>
  <si>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</si>
  <si>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</si>
  <si>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</si>
  <si>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</si>
  <si>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</si>
  <si>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</si>
  <si>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</si>
  <si>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</si>
  <si>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</si>
  <si>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</si>
  <si>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</si>
  <si>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</si>
  <si>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</si>
  <si>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</si>
  <si>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</si>
  <si>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</si>
  <si>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</si>
  <si>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</si>
  <si>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</si>
  <si>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</si>
  <si>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</si>
  <si>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</si>
  <si>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</si>
  <si>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</si>
  <si>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</si>
  <si>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</si>
  <si>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</si>
  <si>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</si>
  <si>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</si>
  <si>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</si>
  <si>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</si>
  <si>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</si>
  <si>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</si>
  <si>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</si>
  <si>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</si>
  <si>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</si>
  <si>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</si>
  <si>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</si>
  <si>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</si>
  <si>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</si>
  <si>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</si>
  <si>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</si>
  <si>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</si>
  <si>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</si>
  <si>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</si>
  <si>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</si>
  <si>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</si>
  <si>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</si>
  <si>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</si>
  <si>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</si>
  <si>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</si>
  <si>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</si>
  <si>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</si>
  <si>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</si>
  <si>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</si>
  <si>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</si>
  <si>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</si>
  <si>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</si>
  <si>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</si>
  <si>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</si>
  <si>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</si>
  <si>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</si>
  <si>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</si>
  <si>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</si>
  <si>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</si>
  <si>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</si>
  <si>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</si>
  <si>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</si>
  <si>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</si>
  <si>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</si>
  <si>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</si>
  <si>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</si>
  <si>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</si>
  <si>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</si>
  <si>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</si>
  <si>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</si>
  <si>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</si>
  <si>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</si>
  <si>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</si>
  <si>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</si>
  <si>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</si>
  <si>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</si>
  <si>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</si>
  <si>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</si>
  <si>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</si>
  <si>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</si>
  <si>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</si>
  <si>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</si>
  <si>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</si>
  <si>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</si>
  <si>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</si>
  <si>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</si>
  <si>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</si>
  <si>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</si>
  <si>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</si>
  <si>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</si>
  <si>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</si>
  <si>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</si>
  <si>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</si>
  <si>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</si>
  <si>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</si>
  <si>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</si>
  <si>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</si>
  <si>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</si>
  <si>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</si>
  <si>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</si>
  <si>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</si>
  <si>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</si>
  <si>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</si>
  <si>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</si>
  <si>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</si>
  <si>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</si>
  <si>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</si>
  <si>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</si>
  <si>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</si>
  <si>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</si>
  <si>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</si>
  <si>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</si>
  <si>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</si>
  <si>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</si>
  <si>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</si>
  <si>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</si>
  <si>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</si>
  <si>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</si>
  <si>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</si>
  <si>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</si>
  <si>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</si>
  <si>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</si>
  <si>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</si>
  <si>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</si>
  <si>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</si>
  <si>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</si>
  <si>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</si>
  <si>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</si>
  <si>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</si>
  <si>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</si>
  <si>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</si>
  <si>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</si>
  <si>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</si>
  <si>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</si>
  <si>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</si>
  <si>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</si>
  <si>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</si>
  <si>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</si>
  <si>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</si>
  <si>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</si>
  <si>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</si>
  <si>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</si>
  <si>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</si>
  <si>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</si>
  <si>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</si>
  <si>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</si>
  <si>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</si>
  <si>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</si>
  <si>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</si>
  <si>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</si>
  <si>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</si>
  <si>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</si>
  <si>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</si>
  <si>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</si>
  <si>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</si>
  <si>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</si>
  <si>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</si>
  <si>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</si>
  <si>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</si>
  <si>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</si>
  <si>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</si>
  <si>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</si>
  <si>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</si>
  <si>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</si>
  <si>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</si>
  <si>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</si>
  <si>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</si>
  <si>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</si>
  <si>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</si>
  <si>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</si>
  <si>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</si>
  <si>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</si>
  <si>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</si>
  <si>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</si>
  <si>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</si>
  <si>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</si>
  <si>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</si>
  <si>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</si>
  <si>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</si>
  <si>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</si>
  <si>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</si>
  <si>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</si>
  <si>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</si>
  <si>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</si>
  <si>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</si>
  <si>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</si>
  <si>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</si>
  <si>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</si>
  <si>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</si>
  <si>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</si>
  <si>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</si>
  <si>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</si>
  <si>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</si>
  <si>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</si>
  <si>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</si>
  <si>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</si>
  <si>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</si>
  <si>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</si>
  <si>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</si>
  <si>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</si>
  <si>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</si>
  <si>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</si>
  <si>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</si>
  <si>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</si>
  <si>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</si>
  <si>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</si>
  <si>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</si>
  <si>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</si>
  <si>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</si>
  <si>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</si>
  <si>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</si>
  <si>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</si>
  <si>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</si>
  <si>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</si>
  <si>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</si>
  <si>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</si>
  <si>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</si>
  <si>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</si>
  <si>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</si>
  <si>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</si>
  <si>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</si>
  <si>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</si>
  <si>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</si>
  <si>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</si>
  <si>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</si>
  <si>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</si>
  <si>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</si>
  <si>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</si>
  <si>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</si>
  <si>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</si>
  <si>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</si>
  <si>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</si>
  <si>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</si>
  <si>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</si>
  <si>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</si>
  <si>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</si>
  <si>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</si>
  <si>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</si>
  <si>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</si>
  <si>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</si>
  <si>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</si>
  <si>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</si>
  <si>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</si>
  <si>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</si>
  <si>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</si>
  <si>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</si>
  <si>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</si>
  <si>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</si>
  <si>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</si>
  <si>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</si>
  <si>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</si>
  <si>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</si>
  <si>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</si>
  <si>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</si>
  <si>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</si>
  <si>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</si>
  <si>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</si>
  <si>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</si>
  <si>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</si>
  <si>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</si>
  <si>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</si>
  <si>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</si>
  <si>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</si>
  <si>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</si>
  <si>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</si>
  <si>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</si>
  <si>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</si>
  <si>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</si>
  <si>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</si>
  <si>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</si>
  <si>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</si>
  <si>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</si>
  <si>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</si>
  <si>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</si>
  <si>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</si>
  <si>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</si>
  <si>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</si>
  <si>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</si>
  <si>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</si>
  <si>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</si>
  <si>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</si>
  <si>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</si>
  <si>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</si>
  <si>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</si>
  <si>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</si>
  <si>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</si>
  <si>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</si>
  <si>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</si>
  <si>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</si>
  <si>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</si>
  <si>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</si>
  <si>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</si>
  <si>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</si>
  <si>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</si>
  <si>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</si>
  <si>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</si>
  <si>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</si>
  <si>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</si>
  <si>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</si>
  <si>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</si>
  <si>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</si>
  <si>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</si>
  <si>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</si>
  <si>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</si>
  <si>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</si>
  <si>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</si>
  <si>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</si>
  <si>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</si>
  <si>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</si>
  <si>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</si>
  <si>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</si>
  <si>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</si>
  <si>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</si>
  <si>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</si>
  <si>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</si>
  <si>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</si>
  <si>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</si>
  <si>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</si>
  <si>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</si>
  <si>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</si>
  <si>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</si>
  <si>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</si>
  <si>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</si>
  <si>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</si>
  <si>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</si>
  <si>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</si>
  <si>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</si>
  <si>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</si>
  <si>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</si>
  <si>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</si>
  <si>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</si>
  <si>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</si>
  <si>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</si>
  <si>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</si>
  <si>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</si>
  <si>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</si>
  <si>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</si>
  <si>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</si>
  <si>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</si>
  <si>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</si>
  <si>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</si>
  <si>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</si>
  <si>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</si>
  <si>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</si>
  <si>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</si>
  <si>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</si>
  <si>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</si>
  <si>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</si>
  <si>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</si>
  <si>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</si>
  <si>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</si>
  <si>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</si>
  <si>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</si>
  <si>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</si>
  <si>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</si>
  <si>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</si>
  <si>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</si>
  <si>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</si>
  <si>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</si>
  <si>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</si>
  <si>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</si>
  <si>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</si>
  <si>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</si>
  <si>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</si>
  <si>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</si>
  <si>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</si>
  <si>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</si>
  <si>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</si>
  <si>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</si>
  <si>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</si>
  <si>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</si>
  <si>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</si>
  <si>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</si>
  <si>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</si>
  <si>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</si>
  <si>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</si>
  <si>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</si>
  <si>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</si>
  <si>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</si>
  <si>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</si>
  <si>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</si>
  <si>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</si>
  <si>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</si>
  <si>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</si>
  <si>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</si>
  <si>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</si>
  <si>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</si>
  <si>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</si>
  <si>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</si>
  <si>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</si>
  <si>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</si>
  <si>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</si>
  <si>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</si>
  <si>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</si>
  <si>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</si>
  <si>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</si>
  <si>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</si>
  <si>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</si>
  <si>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</si>
  <si>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</si>
  <si>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</si>
  <si>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</si>
  <si>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</si>
  <si>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</si>
  <si>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</si>
  <si>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</si>
  <si>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</si>
  <si>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</si>
  <si>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</si>
  <si>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</si>
  <si>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</si>
  <si>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</si>
  <si>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</si>
  <si>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</si>
  <si>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</si>
  <si>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</si>
  <si>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</si>
  <si>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</si>
  <si>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</si>
  <si>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</si>
  <si>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</si>
  <si>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</si>
  <si>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</si>
  <si>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</si>
  <si>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</si>
  <si>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</si>
  <si>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</si>
  <si>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</si>
  <si>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</si>
  <si>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</si>
  <si>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</si>
  <si>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</si>
  <si>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</si>
  <si>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</si>
  <si>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</si>
  <si>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</si>
  <si>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</si>
  <si>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</si>
  <si>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</si>
  <si>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</si>
  <si>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</si>
  <si>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</si>
  <si>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</si>
  <si>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</si>
  <si>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</si>
  <si>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</si>
  <si>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</si>
  <si>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</si>
  <si>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</si>
  <si>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</si>
  <si>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</si>
  <si>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</si>
  <si>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</si>
  <si>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</si>
  <si>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</si>
  <si>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</si>
  <si>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</si>
  <si>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</si>
  <si>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</si>
  <si>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</si>
  <si>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</si>
  <si>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</si>
  <si>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</si>
  <si>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</si>
  <si>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</si>
  <si>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</si>
  <si>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</si>
  <si>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</si>
  <si>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</si>
  <si>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</si>
  <si>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</si>
  <si>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</si>
  <si>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</si>
  <si>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</si>
  <si>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</si>
  <si>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</si>
  <si>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</si>
  <si>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</si>
  <si>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</si>
  <si>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</si>
  <si>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</si>
  <si>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</si>
  <si>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</si>
  <si>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</si>
  <si>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</si>
  <si>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</si>
  <si>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</si>
  <si>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</si>
  <si>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</si>
  <si>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</si>
  <si>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</si>
  <si>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</si>
  <si>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</si>
  <si>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</si>
  <si>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</si>
  <si>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</si>
  <si>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</si>
  <si>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</si>
  <si>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</si>
  <si>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</si>
  <si>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</si>
  <si>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</si>
  <si>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</si>
  <si>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</si>
  <si>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</si>
  <si>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</si>
  <si>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</si>
  <si>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</si>
  <si>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</si>
  <si>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</si>
  <si>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</si>
  <si>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</si>
  <si>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</si>
  <si>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</si>
  <si>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</si>
  <si>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</si>
  <si>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</si>
  <si>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</si>
  <si>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</si>
  <si>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</si>
  <si>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</si>
  <si>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</si>
  <si>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</si>
  <si>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</si>
  <si>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</si>
  <si>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</si>
  <si>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</si>
  <si>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</si>
  <si>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</si>
  <si>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</si>
  <si>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</si>
  <si>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</si>
  <si>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</si>
  <si>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</si>
  <si>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</si>
  <si>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</si>
  <si>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</si>
  <si>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</si>
  <si>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</si>
  <si>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</si>
  <si>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</si>
  <si>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</si>
  <si>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</si>
  <si>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</si>
  <si>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</si>
  <si>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</si>
  <si>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</si>
  <si>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</si>
  <si>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</si>
  <si>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</si>
  <si>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</si>
  <si>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</si>
  <si>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</si>
  <si>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</si>
  <si>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</si>
  <si>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</si>
  <si>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</si>
  <si>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</si>
  <si>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</si>
  <si>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</si>
  <si>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</si>
  <si>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</si>
  <si>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</si>
  <si>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</si>
  <si>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</si>
  <si>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</si>
  <si>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</si>
  <si>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</si>
  <si>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</si>
  <si>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</si>
  <si>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</si>
  <si>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</si>
  <si>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</si>
  <si>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</si>
  <si>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</si>
  <si>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</si>
  <si>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</si>
  <si>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</si>
  <si>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</si>
  <si>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</si>
  <si>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</si>
  <si>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</si>
  <si>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</si>
  <si>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</si>
  <si>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</si>
  <si>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</si>
  <si>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</si>
  <si>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</si>
  <si>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</si>
  <si>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</si>
  <si>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</si>
  <si>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</si>
  <si>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</si>
  <si>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</si>
  <si>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</si>
  <si>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</si>
  <si>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</si>
  <si>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</si>
  <si>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</si>
  <si>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</si>
  <si>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</si>
  <si>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</si>
  <si>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</si>
  <si>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</si>
  <si>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</si>
  <si>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</si>
  <si>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</si>
  <si>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</si>
  <si>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</si>
  <si>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</si>
  <si>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</si>
  <si>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</si>
  <si>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</si>
  <si>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</si>
  <si>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</si>
  <si>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</si>
  <si>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</si>
  <si>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</si>
  <si>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</si>
  <si>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</si>
  <si>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</si>
  <si>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</si>
  <si>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</si>
  <si>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</si>
  <si>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</si>
  <si>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</si>
  <si>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</si>
  <si>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</si>
  <si>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</si>
  <si>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</si>
  <si>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</si>
  <si>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</si>
  <si>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</si>
  <si>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</si>
  <si>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</si>
  <si>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</si>
  <si>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</si>
  <si>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</si>
  <si>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</si>
  <si>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</si>
  <si>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</si>
  <si>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</si>
  <si>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</si>
  <si>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</si>
  <si>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</si>
  <si>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</si>
  <si>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</si>
  <si>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</si>
  <si>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</si>
  <si>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</si>
  <si>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</si>
  <si>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</si>
  <si>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</si>
  <si>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</si>
  <si>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</si>
  <si>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</si>
  <si>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</si>
  <si>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</si>
  <si>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</si>
  <si>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</si>
  <si>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</si>
  <si>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</si>
  <si>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</si>
  <si>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</si>
  <si>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</si>
  <si>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</si>
  <si>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</si>
  <si>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</si>
  <si>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</si>
  <si>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</si>
  <si>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</si>
  <si>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</si>
  <si>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</si>
  <si>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</si>
  <si>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</si>
  <si>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</si>
  <si>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</si>
  <si>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</si>
  <si>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</si>
  <si>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</si>
  <si>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</si>
  <si>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</si>
  <si>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</si>
  <si>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</si>
  <si>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</si>
  <si>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</si>
  <si>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</si>
  <si>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</si>
  <si>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</si>
  <si>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</si>
  <si>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</si>
  <si>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</si>
  <si>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</si>
  <si>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</si>
  <si>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</si>
  <si>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</si>
  <si>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</si>
  <si>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</si>
  <si>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</si>
  <si>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</si>
  <si>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</si>
  <si>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</si>
  <si>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</si>
  <si>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</si>
  <si>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</si>
  <si>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</si>
  <si>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</si>
  <si>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</si>
  <si>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</si>
  <si>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</si>
  <si>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</si>
  <si>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</si>
  <si>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</si>
  <si>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</si>
  <si>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</si>
  <si>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</si>
  <si>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</si>
  <si>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</si>
  <si>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</si>
  <si>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</si>
  <si>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</si>
  <si>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</si>
  <si>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</si>
  <si>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</si>
  <si>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</si>
  <si>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</si>
  <si>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</si>
  <si>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</si>
  <si>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</si>
  <si>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</si>
  <si>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</si>
  <si>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</si>
  <si>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</si>
  <si>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</si>
  <si>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</si>
  <si>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</si>
  <si>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</si>
  <si>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</si>
  <si>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</si>
  <si>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</si>
  <si>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</si>
  <si>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</si>
  <si>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</si>
  <si>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</si>
  <si>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</si>
  <si>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</si>
  <si>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</si>
  <si>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</si>
  <si>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</si>
  <si>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</si>
  <si>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</si>
  <si>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</si>
  <si>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</si>
  <si>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</si>
  <si>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</si>
  <si>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</si>
  <si>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</si>
  <si>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</si>
  <si>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</si>
  <si>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</si>
  <si>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</si>
  <si>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</si>
  <si>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</si>
  <si>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</si>
  <si>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</si>
  <si>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</si>
  <si>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</si>
  <si>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</si>
  <si>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</si>
  <si>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</si>
  <si>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</si>
  <si>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</si>
  <si>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</si>
  <si>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</si>
  <si>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</si>
  <si>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</si>
  <si>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</si>
  <si>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</si>
  <si>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</si>
  <si>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</si>
  <si>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</si>
  <si>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</si>
  <si>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</si>
  <si>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</si>
  <si>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</si>
  <si>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</si>
  <si>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</si>
  <si>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</si>
  <si>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</si>
  <si>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</si>
  <si>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</si>
  <si>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</si>
  <si>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</si>
  <si>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</si>
  <si>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</si>
  <si>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</si>
  <si>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</si>
  <si>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</si>
  <si>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</si>
  <si>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</si>
  <si>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</si>
  <si>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</si>
  <si>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</si>
  <si>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</si>
  <si>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</si>
  <si>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</si>
  <si>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</si>
  <si>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</si>
  <si>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</si>
  <si>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</si>
  <si>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</si>
  <si>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</si>
  <si>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</si>
  <si>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</si>
  <si>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</si>
  <si>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</si>
  <si>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</si>
  <si>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</si>
  <si>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</si>
  <si>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</si>
  <si>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</si>
  <si>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</si>
  <si>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</si>
  <si>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</si>
  <si>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</si>
  <si>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</si>
  <si>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</si>
  <si>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</si>
  <si>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</si>
  <si>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</si>
  <si>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</si>
  <si>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</si>
  <si>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</si>
  <si>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</si>
  <si>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</si>
  <si>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</si>
  <si>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</si>
  <si>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</si>
  <si>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</si>
  <si>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</si>
  <si>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</si>
  <si>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</si>
  <si>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</si>
  <si>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</si>
  <si>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</si>
  <si>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</si>
  <si>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</si>
  <si>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</si>
  <si>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</si>
  <si>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</si>
  <si>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</si>
  <si>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</si>
  <si>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</si>
  <si>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</si>
  <si>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</si>
  <si>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</si>
  <si>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</si>
  <si>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</si>
  <si>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</si>
  <si>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</si>
  <si>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</si>
  <si>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</si>
  <si>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</si>
  <si>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</si>
  <si>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</si>
  <si>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</si>
  <si>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</si>
  <si>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</si>
  <si>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</si>
  <si>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</si>
  <si>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</si>
  <si>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</si>
  <si>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</si>
  <si>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</si>
  <si>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</si>
  <si>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</si>
  <si>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</si>
  <si>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</si>
  <si>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</si>
  <si>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</si>
  <si>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</si>
  <si>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</si>
  <si>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</si>
  <si>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</si>
  <si>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</si>
  <si>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</si>
  <si>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</si>
  <si>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</si>
  <si>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</si>
  <si>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</si>
  <si>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</si>
  <si>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</si>
  <si>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</si>
  <si>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</si>
  <si>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</si>
  <si>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</si>
  <si>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</si>
  <si>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</si>
  <si>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</si>
  <si>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</si>
  <si>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</si>
  <si>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</si>
  <si>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</si>
  <si>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</si>
  <si>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</si>
  <si>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</si>
  <si>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</si>
  <si>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</si>
  <si>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</si>
  <si>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</si>
  <si>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</si>
  <si>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</si>
  <si>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</si>
  <si>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</si>
  <si>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</si>
  <si>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</si>
  <si>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</si>
  <si>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</si>
  <si>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</si>
  <si>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</si>
  <si>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</si>
  <si>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</si>
  <si>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</si>
  <si>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</si>
  <si>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</si>
  <si>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</si>
  <si>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</si>
  <si>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</si>
  <si>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</si>
  <si>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</si>
  <si>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</si>
  <si>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</si>
  <si>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</si>
  <si>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</si>
  <si>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</si>
  <si>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</si>
  <si>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</si>
  <si>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</si>
  <si>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</si>
  <si>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</si>
  <si>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</si>
  <si>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</si>
  <si>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</si>
  <si>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</si>
  <si>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</si>
  <si>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</si>
  <si>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</si>
  <si>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</si>
  <si>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</si>
  <si>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</si>
  <si>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</si>
  <si>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</si>
  <si>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</si>
  <si>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</si>
  <si>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</si>
  <si>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</si>
  <si>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</si>
  <si>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</si>
  <si>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</si>
  <si>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</si>
  <si>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</si>
  <si>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</si>
  <si>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</si>
  <si>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</si>
  <si>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</si>
  <si>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</si>
  <si>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</si>
  <si>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</si>
  <si>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</si>
  <si>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</si>
  <si>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</si>
  <si>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</si>
  <si>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</si>
  <si>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</si>
  <si>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</si>
  <si>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</si>
  <si>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</si>
  <si>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</si>
  <si>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</si>
  <si>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</si>
  <si>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</si>
  <si>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</si>
  <si>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</si>
  <si>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</si>
  <si>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</si>
  <si>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</si>
  <si>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</si>
  <si>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</si>
  <si>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</si>
  <si>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</si>
  <si>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</si>
  <si>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</si>
  <si>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</si>
  <si>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</si>
  <si>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</si>
  <si>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</si>
  <si>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</si>
  <si>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</si>
  <si>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</si>
  <si>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</si>
  <si>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</si>
  <si>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</si>
  <si>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</si>
  <si>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</si>
  <si>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</si>
  <si>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</si>
  <si>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</si>
  <si>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</si>
  <si>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</si>
  <si>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</si>
  <si>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</si>
  <si>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</si>
  <si>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</si>
  <si>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</si>
  <si>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</si>
  <si>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</si>
  <si>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</si>
  <si>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</si>
  <si>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</si>
  <si>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</si>
  <si>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</si>
  <si>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</si>
  <si>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</si>
  <si>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</si>
  <si>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</si>
  <si>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</si>
  <si>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</si>
  <si>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</si>
  <si>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</si>
  <si>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</si>
  <si>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</si>
  <si>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</si>
  <si>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</si>
  <si>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</si>
  <si>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</si>
  <si>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</si>
  <si>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</si>
  <si>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</si>
  <si>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</si>
  <si>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</si>
  <si>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</si>
  <si>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</si>
  <si>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</si>
  <si>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</si>
  <si>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</si>
  <si>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</si>
  <si>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</si>
  <si>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</si>
  <si>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</si>
  <si>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</si>
  <si>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</si>
  <si>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</si>
  <si>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</si>
  <si>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</si>
  <si>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</si>
  <si>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</si>
  <si>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</si>
  <si>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</si>
  <si>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</si>
  <si>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</si>
  <si>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</si>
  <si>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</si>
  <si>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</si>
  <si>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</si>
  <si>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</si>
  <si>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</si>
  <si>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</si>
  <si>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</si>
  <si>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</si>
  <si>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</si>
  <si>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</si>
  <si>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</si>
  <si>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</si>
  <si>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</si>
  <si>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</si>
  <si>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</si>
  <si>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</si>
  <si>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</si>
  <si>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</si>
  <si>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</si>
  <si>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</si>
  <si>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</si>
  <si>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</si>
  <si>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</si>
  <si>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</si>
  <si>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</si>
  <si>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</si>
  <si>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</si>
  <si>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</si>
  <si>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</si>
  <si>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</si>
  <si>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</si>
  <si>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</si>
  <si>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</si>
  <si>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</si>
  <si>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</si>
  <si>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</si>
  <si>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</si>
  <si>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</si>
  <si>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</si>
  <si>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</si>
  <si>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</si>
  <si>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</si>
  <si>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</si>
  <si>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</si>
  <si>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</si>
  <si>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</si>
  <si>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</si>
  <si>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</si>
  <si>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</si>
  <si>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</si>
  <si>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</si>
  <si>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</si>
  <si>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</si>
  <si>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</si>
  <si>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</si>
  <si>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</si>
  <si>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</si>
  <si>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</si>
  <si>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</si>
  <si>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</si>
  <si>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</si>
  <si>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</si>
  <si>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</si>
  <si>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</si>
  <si>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</si>
  <si>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</si>
  <si>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</si>
  <si>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</si>
  <si>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</si>
  <si>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</si>
  <si>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</si>
  <si>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</si>
  <si>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</si>
  <si>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</si>
  <si>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</si>
  <si>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</si>
  <si>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</si>
  <si>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</si>
  <si>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</si>
  <si>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</si>
  <si>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</si>
  <si>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</si>
  <si>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</si>
  <si>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</si>
  <si>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</si>
  <si>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</si>
  <si>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</si>
  <si>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</si>
  <si>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</si>
  <si>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</si>
  <si>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</si>
  <si>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</si>
  <si>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</si>
  <si>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</si>
  <si>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</si>
  <si>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</si>
  <si>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</si>
  <si>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</si>
  <si>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</si>
  <si>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</si>
  <si>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</si>
  <si>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</si>
  <si>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</si>
  <si>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</si>
  <si>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</si>
  <si>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</si>
  <si>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</si>
  <si>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</si>
  <si>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</si>
  <si>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</si>
  <si>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</si>
  <si>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</si>
  <si>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</si>
  <si>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</si>
  <si>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</si>
  <si>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</si>
  <si>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</si>
  <si>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</si>
  <si>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</si>
  <si>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</si>
  <si>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</si>
  <si>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</si>
  <si>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</si>
  <si>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</si>
  <si>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</si>
  <si>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</si>
  <si>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</si>
  <si>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</si>
  <si>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</si>
  <si>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</si>
  <si>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</si>
  <si>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</si>
  <si>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</si>
  <si>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</si>
  <si>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</si>
  <si>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</si>
  <si>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</si>
  <si>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</si>
  <si>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</si>
  <si>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</si>
  <si>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</si>
  <si>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</si>
  <si>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</si>
  <si>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</si>
  <si>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</si>
  <si>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</si>
  <si>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</si>
  <si>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</si>
  <si>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</si>
  <si>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</si>
  <si>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</si>
  <si>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</si>
  <si>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</si>
  <si>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</si>
  <si>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</si>
  <si>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</si>
  <si>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</si>
  <si>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</si>
  <si>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</si>
  <si>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</si>
  <si>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</si>
  <si>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</si>
  <si>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</si>
  <si>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</si>
  <si>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</si>
  <si>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</si>
  <si>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</si>
  <si>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</si>
  <si>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</si>
  <si>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</si>
  <si>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</si>
  <si>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</si>
  <si>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</si>
  <si>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</si>
  <si>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</si>
  <si>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</si>
  <si>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</si>
  <si>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</si>
  <si>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</si>
  <si>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</si>
  <si>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</si>
  <si>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</si>
  <si>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</si>
  <si>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</si>
  <si>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</si>
  <si>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</si>
  <si>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</si>
  <si>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</si>
  <si>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</si>
  <si>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</si>
  <si>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</si>
  <si>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</si>
  <si>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</si>
  <si>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</si>
  <si>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</si>
  <si>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</si>
  <si>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</si>
  <si>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</si>
  <si>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</si>
  <si>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</si>
  <si>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</si>
  <si>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</si>
  <si>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</si>
  <si>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</si>
  <si>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</si>
  <si>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</si>
  <si>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</si>
  <si>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</si>
  <si>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</si>
  <si>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</si>
  <si>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</si>
  <si>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</si>
  <si>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</si>
  <si>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</si>
  <si>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</si>
  <si>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</si>
  <si>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</si>
  <si>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</si>
  <si>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</si>
  <si>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</si>
  <si>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</si>
  <si>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</si>
  <si>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</si>
  <si>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</si>
  <si>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</si>
  <si>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</si>
  <si>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</si>
  <si>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</si>
  <si>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</si>
  <si>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</si>
  <si>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</si>
  <si>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</si>
  <si>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</si>
  <si>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</si>
  <si>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</si>
  <si>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</si>
  <si>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</si>
  <si>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</si>
  <si>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</si>
  <si>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</si>
  <si>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</si>
  <si>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</si>
  <si>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</si>
  <si>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</si>
  <si>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</si>
  <si>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</si>
  <si>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</si>
  <si>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</si>
  <si>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</si>
  <si>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</si>
  <si>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</si>
  <si>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</si>
  <si>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</si>
  <si>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</si>
  <si>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</si>
  <si>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</si>
  <si>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</si>
  <si>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</si>
  <si>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</si>
  <si>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</si>
  <si>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</si>
  <si>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</si>
  <si>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</si>
  <si>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</si>
  <si>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</si>
  <si>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</si>
  <si>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</si>
  <si>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</si>
  <si>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</si>
  <si>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</si>
  <si>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</si>
  <si>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</si>
  <si>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</si>
  <si>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</si>
  <si>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</si>
  <si>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</si>
  <si>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</si>
  <si>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</si>
  <si>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</si>
  <si>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</si>
  <si>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</si>
  <si>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</si>
  <si>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</si>
  <si>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</si>
  <si>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</si>
  <si>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</si>
  <si>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</si>
  <si>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</si>
  <si>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</si>
  <si>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</si>
  <si>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</si>
  <si>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</si>
  <si>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</si>
  <si>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</si>
  <si>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</si>
  <si>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</si>
  <si>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</si>
  <si>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</si>
  <si>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</si>
  <si>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</si>
  <si>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</si>
  <si>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</si>
  <si>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</si>
  <si>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</si>
  <si>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</si>
  <si>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</si>
  <si>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</si>
  <si>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</si>
  <si>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</si>
  <si>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</si>
  <si>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</si>
  <si>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</si>
  <si>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</si>
  <si>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</si>
  <si>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</si>
  <si>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</si>
  <si>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</si>
  <si>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</si>
  <si>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</si>
  <si>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</si>
  <si>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</si>
  <si>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</si>
  <si>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</si>
  <si>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</si>
  <si>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</si>
  <si>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</si>
  <si>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</si>
  <si>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</si>
  <si>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</si>
  <si>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</si>
  <si>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</si>
  <si>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</si>
  <si>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</si>
  <si>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</si>
  <si>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</si>
  <si>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</si>
  <si>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</si>
  <si>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</si>
  <si>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</si>
  <si>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</si>
  <si>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</si>
  <si>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</si>
  <si>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</si>
  <si>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</si>
  <si>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</si>
  <si>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</si>
  <si>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</si>
  <si>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</si>
  <si>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</si>
  <si>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</si>
  <si>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</si>
  <si>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</si>
  <si>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</si>
  <si>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</si>
  <si>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</si>
  <si>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</si>
  <si>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</si>
  <si>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</si>
  <si>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</si>
  <si>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</si>
  <si>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</si>
  <si>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</si>
  <si>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</si>
  <si>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</si>
  <si>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</si>
  <si>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</si>
  <si>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</si>
  <si>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</si>
  <si>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</si>
  <si>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</si>
  <si>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</si>
  <si>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</si>
  <si>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</si>
  <si>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</si>
  <si>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</si>
  <si>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</si>
  <si>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</si>
  <si>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</si>
  <si>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</si>
  <si>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</si>
  <si>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</si>
  <si>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</si>
  <si>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</si>
  <si>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</si>
  <si>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</si>
  <si>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</si>
  <si>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</si>
  <si>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</si>
  <si>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</si>
  <si>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</si>
  <si>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</si>
  <si>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</si>
  <si>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</si>
  <si>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</si>
  <si>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</si>
  <si>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</si>
  <si>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</si>
  <si>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</si>
  <si>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</si>
  <si>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</si>
  <si>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</si>
  <si>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</si>
  <si>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</si>
  <si>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</si>
  <si>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</si>
  <si>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</si>
  <si>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</si>
  <si>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</si>
  <si>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</si>
  <si>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</si>
  <si>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</si>
  <si>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</si>
  <si>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</si>
  <si>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</si>
  <si>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</si>
  <si>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</si>
  <si>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</si>
  <si>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</si>
  <si>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</si>
  <si>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</si>
  <si>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</si>
  <si>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</si>
  <si>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</si>
  <si>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</si>
  <si>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</si>
  <si>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</si>
  <si>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</si>
  <si>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</si>
  <si>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</si>
  <si>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</si>
  <si>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</si>
  <si>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</si>
  <si>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</si>
  <si>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</si>
  <si>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</si>
  <si>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</si>
  <si>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</si>
  <si>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</si>
  <si>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</si>
  <si>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</si>
  <si>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</si>
  <si>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</si>
  <si>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</si>
  <si>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</si>
  <si>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</si>
  <si>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</si>
  <si>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</si>
  <si>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</si>
  <si>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</si>
  <si>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</si>
  <si>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</si>
  <si>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</si>
  <si>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</si>
  <si>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</si>
  <si>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</si>
  <si>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</si>
  <si>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</si>
  <si>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</si>
  <si>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</si>
  <si>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</si>
  <si>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</si>
  <si>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</si>
  <si>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</si>
  <si>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</si>
  <si>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</si>
  <si>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</si>
  <si>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</si>
  <si>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</si>
  <si>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</si>
  <si>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</si>
  <si>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</si>
  <si>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</si>
  <si>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</si>
  <si>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</si>
  <si>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</si>
  <si>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</si>
  <si>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</si>
  <si>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</si>
  <si>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</si>
  <si>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</si>
  <si>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</si>
  <si>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</si>
  <si>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</si>
  <si>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</si>
  <si>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</si>
  <si>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</si>
  <si>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</si>
  <si>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</si>
  <si>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</si>
  <si>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</si>
  <si>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</si>
  <si>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</si>
  <si>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</si>
  <si>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</si>
  <si>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</si>
  <si>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</si>
  <si>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</si>
  <si>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</si>
  <si>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</si>
  <si>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</si>
  <si>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</si>
  <si>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</si>
  <si>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</si>
  <si>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</si>
  <si>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</si>
  <si>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</si>
  <si>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</si>
  <si>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</si>
  <si>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</si>
  <si>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</si>
  <si>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</si>
  <si>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</si>
  <si>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</si>
  <si>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</si>
  <si>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</si>
  <si>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</si>
  <si>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</si>
  <si>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</si>
  <si>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</si>
  <si>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</si>
  <si>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</si>
  <si>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</si>
  <si>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</si>
  <si>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</si>
  <si>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</si>
  <si>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</si>
  <si>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</si>
  <si>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</si>
  <si>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</si>
  <si>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</si>
  <si>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</si>
  <si>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</si>
  <si>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</si>
  <si>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</si>
  <si>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</si>
  <si>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</si>
  <si>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</si>
  <si>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</si>
  <si>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</si>
  <si>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</si>
  <si>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</si>
  <si>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</si>
  <si>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</si>
  <si>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</si>
  <si>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</si>
  <si>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</si>
  <si>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</si>
  <si>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</si>
  <si>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</si>
  <si>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</si>
  <si>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</si>
  <si>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</si>
  <si>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</si>
  <si>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</si>
  <si>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</si>
  <si>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</si>
  <si>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</si>
  <si>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</si>
  <si>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</si>
  <si>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</si>
  <si>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</si>
  <si>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</si>
  <si>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</si>
  <si>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</si>
  <si>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</si>
  <si>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</si>
  <si>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</si>
  <si>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</si>
  <si>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</si>
  <si>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</si>
  <si>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</si>
  <si>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</si>
  <si>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</si>
  <si>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</si>
  <si>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</si>
  <si>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</si>
  <si>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</si>
  <si>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</si>
  <si>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</si>
  <si>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</si>
  <si>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</si>
  <si>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</si>
  <si>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</si>
  <si>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</si>
  <si>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</si>
  <si>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</si>
  <si>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</si>
  <si>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</si>
  <si>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</si>
  <si>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</si>
  <si>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</si>
  <si>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</si>
  <si>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</si>
  <si>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</si>
  <si>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</si>
  <si>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</si>
  <si>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</si>
  <si>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</si>
  <si>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</si>
  <si>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</si>
  <si>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</si>
  <si>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</si>
  <si>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</si>
  <si>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</si>
  <si>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</si>
  <si>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</si>
  <si>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</si>
  <si>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</si>
  <si>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</si>
  <si>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</si>
  <si>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</si>
  <si>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</si>
  <si>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</si>
  <si>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</si>
  <si>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</si>
  <si>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</si>
  <si>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</si>
  <si>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</si>
  <si>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</si>
  <si>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</si>
  <si>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</si>
  <si>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</si>
  <si>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</si>
  <si>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</si>
  <si>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</si>
  <si>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</si>
  <si>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</si>
  <si>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</si>
  <si>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</si>
  <si>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</si>
  <si>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</si>
  <si>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</si>
  <si>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</si>
  <si>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</si>
  <si>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</si>
  <si>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</si>
  <si>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</si>
  <si>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</si>
  <si>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</si>
  <si>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</si>
  <si>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</si>
  <si>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</si>
  <si>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</si>
  <si>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</si>
  <si>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</si>
  <si>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</si>
  <si>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</si>
  <si>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</si>
  <si>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</si>
  <si>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</si>
  <si>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</si>
  <si>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</si>
  <si>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</si>
  <si>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</si>
  <si>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</si>
  <si>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</si>
  <si>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</si>
  <si>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</si>
  <si>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</si>
  <si>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</si>
  <si>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</si>
  <si>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</si>
  <si>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</si>
  <si>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</si>
  <si>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</si>
  <si>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</si>
  <si>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</si>
  <si>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</si>
  <si>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</si>
  <si>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</si>
  <si>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</si>
  <si>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</si>
  <si>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</si>
  <si>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</si>
  <si>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</si>
  <si>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</si>
  <si>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</si>
  <si>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</si>
  <si>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</si>
  <si>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</si>
  <si>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</si>
  <si>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</si>
  <si>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</si>
  <si>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</si>
  <si>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</si>
  <si>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</si>
  <si>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</si>
  <si>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</si>
  <si>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</si>
  <si>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</si>
  <si>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</si>
  <si>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</si>
  <si>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</si>
  <si>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</si>
  <si>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</si>
  <si>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</si>
  <si>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</si>
  <si>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</si>
  <si>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</si>
  <si>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</si>
  <si>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</si>
  <si>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</si>
  <si>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</si>
  <si>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</si>
  <si>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</si>
  <si>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</si>
  <si>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</si>
  <si>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</si>
  <si>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</si>
  <si>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</si>
  <si>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</si>
  <si>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</si>
  <si>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</si>
  <si>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</si>
  <si>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</si>
  <si>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</si>
  <si>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</si>
  <si>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</si>
  <si>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</si>
  <si>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</si>
  <si>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</si>
  <si>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</si>
  <si>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</si>
  <si>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</si>
  <si>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</si>
  <si>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</si>
  <si>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</si>
  <si>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</si>
  <si>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</si>
  <si>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</si>
  <si>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</si>
  <si>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</si>
  <si>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</si>
  <si>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</si>
  <si>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</si>
  <si>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</si>
  <si>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</si>
  <si>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</si>
  <si>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</si>
  <si>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</si>
  <si>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</si>
  <si>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</si>
  <si>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</si>
  <si>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</si>
  <si>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</si>
  <si>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</si>
  <si>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</si>
  <si>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</si>
  <si>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</si>
  <si>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</si>
  <si>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</si>
  <si>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</si>
  <si>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</si>
  <si>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</si>
  <si>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</si>
  <si>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</si>
  <si>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</si>
  <si>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</si>
  <si>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</si>
  <si>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</si>
  <si>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</si>
  <si>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</si>
  <si>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</si>
  <si>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</si>
  <si>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</si>
  <si>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</si>
  <si>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</si>
  <si>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</si>
  <si>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</si>
  <si>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</si>
  <si>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</si>
  <si>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</si>
  <si>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</si>
  <si>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</si>
  <si>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</si>
  <si>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</si>
  <si>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</si>
  <si>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</si>
  <si>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</si>
  <si>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</si>
  <si>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</si>
  <si>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</si>
  <si>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</si>
  <si>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</si>
  <si>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</si>
  <si>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</si>
  <si>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</si>
  <si>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</si>
  <si>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</si>
  <si>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</si>
  <si>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</si>
  <si>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</si>
  <si>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</si>
  <si>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</si>
  <si>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</si>
  <si>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</si>
  <si>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</si>
  <si>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</si>
  <si>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</si>
  <si>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</si>
  <si>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</si>
  <si>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</si>
  <si>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</si>
  <si>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</si>
  <si>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</si>
  <si>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</si>
  <si>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</si>
  <si>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</si>
  <si>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</si>
  <si>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</si>
  <si>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</si>
  <si>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</si>
  <si>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</si>
  <si>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</si>
  <si>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</si>
  <si>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</si>
  <si>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</si>
  <si>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</si>
  <si>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</si>
  <si>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</si>
  <si>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</si>
  <si>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</si>
  <si>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</si>
  <si>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</si>
  <si>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</si>
  <si>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</si>
  <si>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</si>
  <si>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</si>
  <si>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</si>
  <si>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</si>
  <si>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</si>
  <si>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</si>
  <si>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</si>
  <si>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</si>
  <si>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</si>
  <si>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</si>
  <si>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</si>
  <si>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</si>
  <si>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</si>
  <si>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</si>
  <si>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</si>
  <si>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</si>
  <si>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</si>
  <si>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</si>
  <si>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</si>
  <si>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</si>
  <si>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</si>
  <si>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</si>
  <si>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</si>
  <si>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</si>
  <si>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</si>
  <si>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</si>
  <si>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</si>
  <si>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</si>
  <si>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</si>
  <si>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</si>
  <si>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</si>
  <si>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</si>
  <si>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</si>
  <si>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</si>
  <si>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</si>
  <si>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</si>
  <si>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</si>
  <si>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</si>
  <si>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</si>
  <si>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</si>
  <si>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</si>
  <si>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</si>
  <si>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</si>
  <si>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</si>
  <si>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</si>
  <si>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</si>
  <si>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</si>
  <si>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</si>
  <si>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</si>
  <si>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</si>
  <si>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</si>
  <si>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</si>
  <si>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</si>
  <si>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</si>
  <si>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</si>
  <si>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</si>
  <si>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</si>
  <si>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</si>
  <si>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</si>
  <si>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</si>
  <si>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</si>
  <si>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</si>
  <si>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</si>
  <si>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</si>
  <si>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</si>
  <si>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</si>
  <si>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</si>
  <si>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</si>
  <si>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</si>
  <si>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</si>
  <si>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</si>
  <si>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</si>
  <si>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</si>
  <si>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</si>
  <si>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</si>
  <si>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</si>
  <si>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</si>
  <si>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</si>
  <si>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</si>
  <si>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</si>
  <si>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</si>
  <si>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</si>
  <si>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</si>
  <si>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</si>
  <si>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</si>
  <si>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</si>
  <si>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</si>
  <si>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</si>
  <si>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</si>
  <si>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</si>
  <si>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</si>
  <si>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</si>
  <si>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</si>
  <si>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</si>
  <si>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</si>
  <si>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</si>
  <si>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</si>
  <si>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</si>
  <si>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</si>
  <si>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</si>
  <si>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</si>
  <si>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</si>
  <si>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</si>
  <si>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</si>
  <si>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</si>
  <si>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</si>
  <si>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</si>
  <si>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</si>
  <si>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</si>
  <si>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</si>
  <si>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</si>
  <si>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</si>
  <si>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</si>
  <si>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</si>
  <si>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</si>
  <si>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</si>
  <si>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</si>
  <si>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</si>
  <si>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</si>
  <si>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</si>
  <si>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</si>
  <si>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</si>
  <si>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</si>
  <si>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</si>
  <si>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</si>
  <si>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</si>
  <si>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</si>
  <si>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</si>
  <si>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</si>
  <si>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</si>
  <si>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</si>
  <si>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</si>
  <si>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</si>
  <si>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</si>
  <si>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</si>
  <si>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</si>
  <si>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</si>
  <si>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</si>
  <si>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</si>
  <si>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</si>
  <si>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</si>
  <si>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</si>
  <si>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</si>
  <si>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</si>
  <si>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</si>
  <si>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</si>
  <si>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</si>
  <si>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</si>
  <si>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</si>
  <si>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</si>
  <si>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</si>
  <si>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</si>
  <si>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</si>
  <si>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</si>
  <si>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</si>
  <si>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</si>
  <si>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</si>
  <si>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</si>
  <si>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</si>
  <si>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</si>
  <si>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</si>
  <si>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</si>
  <si>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</si>
  <si>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</si>
  <si>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</si>
  <si>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</si>
  <si>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</si>
  <si>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</si>
  <si>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</si>
  <si>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</si>
  <si>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</si>
  <si>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</si>
  <si>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</si>
  <si>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</si>
  <si>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</si>
  <si>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</si>
  <si>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</si>
  <si>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</si>
  <si>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</si>
  <si>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</si>
  <si>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</si>
  <si>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</si>
  <si>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</si>
  <si>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</si>
  <si>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</si>
  <si>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</si>
  <si>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</si>
  <si>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</si>
  <si>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</si>
  <si>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</si>
  <si>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</si>
  <si>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</si>
  <si>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</si>
  <si>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</si>
  <si>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</si>
  <si>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</si>
  <si>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</si>
  <si>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</si>
  <si>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</si>
  <si>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</si>
  <si>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</si>
  <si>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</si>
  <si>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</si>
  <si>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</si>
  <si>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</si>
  <si>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</si>
  <si>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</si>
  <si>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</si>
  <si>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</si>
  <si>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</si>
  <si>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</si>
  <si>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</si>
  <si>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</si>
  <si>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</si>
  <si>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</si>
  <si>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</si>
  <si>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</si>
  <si>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</si>
  <si>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</si>
  <si>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</si>
  <si>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</si>
  <si>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</si>
  <si>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</si>
  <si>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</si>
  <si>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</si>
  <si>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</si>
  <si>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</si>
  <si>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</si>
  <si>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</si>
  <si>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</si>
  <si>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</si>
  <si>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</si>
  <si>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</si>
  <si>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</si>
  <si>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</si>
  <si>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</si>
  <si>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</si>
  <si>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</si>
  <si>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</si>
  <si>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</si>
  <si>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</si>
  <si>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</si>
  <si>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</si>
  <si>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</si>
  <si>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</si>
  <si>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</si>
  <si>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</si>
  <si>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</si>
  <si>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</si>
  <si>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</si>
  <si>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</si>
  <si>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</si>
  <si>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</si>
  <si>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</si>
  <si>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</si>
  <si>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</si>
  <si>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</si>
  <si>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</si>
  <si>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</si>
  <si>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</si>
  <si>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</si>
  <si>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</si>
  <si>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</si>
  <si>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</si>
  <si>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</si>
  <si>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</si>
  <si>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</si>
  <si>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</si>
  <si>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</si>
  <si>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</si>
  <si>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</si>
  <si>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</si>
  <si>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</si>
  <si>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</si>
  <si>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</si>
  <si>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</si>
  <si>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</si>
  <si>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</si>
  <si>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</si>
  <si>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</si>
  <si>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</si>
  <si>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</si>
  <si>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</si>
  <si>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</si>
  <si>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</si>
  <si>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</si>
  <si>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</si>
  <si>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</si>
  <si>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</si>
  <si>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</si>
  <si>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</si>
  <si>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</si>
  <si>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</si>
  <si>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</si>
  <si>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</si>
  <si>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</si>
  <si>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</si>
  <si>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</si>
  <si>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</si>
  <si>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</si>
  <si>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</si>
  <si>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</si>
  <si>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</si>
  <si>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</si>
  <si>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</si>
  <si>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</si>
  <si>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</si>
  <si>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</si>
  <si>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</si>
  <si>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</si>
  <si>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</si>
  <si>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</si>
  <si>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</si>
  <si>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</si>
  <si>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</si>
  <si>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</si>
  <si>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</si>
  <si>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</si>
  <si>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</si>
  <si>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</si>
  <si>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</si>
  <si>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</si>
  <si>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</si>
  <si>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</si>
  <si>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</si>
  <si>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</si>
  <si>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</si>
  <si>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</si>
  <si>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</si>
  <si>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</si>
  <si>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</si>
  <si>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</si>
  <si>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</si>
  <si>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</si>
  <si>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</si>
  <si>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</si>
  <si>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</si>
  <si>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</si>
  <si>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</si>
  <si>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</si>
  <si>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</si>
  <si>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</si>
  <si>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</si>
  <si>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</si>
  <si>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</si>
  <si>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</si>
  <si>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</si>
  <si>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</si>
  <si>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</si>
  <si>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</si>
  <si>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</si>
  <si>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</si>
  <si>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</si>
  <si>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</si>
  <si>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</si>
  <si>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</si>
  <si>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</si>
  <si>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</si>
  <si>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</si>
  <si>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</si>
  <si>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</si>
  <si>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</si>
  <si>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</si>
  <si>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</si>
  <si>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</si>
  <si>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</si>
  <si>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</si>
  <si>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</si>
  <si>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</si>
  <si>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</si>
  <si>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</si>
  <si>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</si>
  <si>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</si>
  <si>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</si>
  <si>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</si>
  <si>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</si>
  <si>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</si>
  <si>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</si>
  <si>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</si>
  <si>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</si>
  <si>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</si>
  <si>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</si>
  <si>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</si>
  <si>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</si>
  <si>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</si>
  <si>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</si>
  <si>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</si>
  <si>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</si>
  <si>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</si>
  <si>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</si>
  <si>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</si>
  <si>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</si>
  <si>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</si>
  <si>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</si>
  <si>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</si>
  <si>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</si>
  <si>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</si>
  <si>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</si>
  <si>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</si>
  <si>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</si>
  <si>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</si>
  <si>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</si>
  <si>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</si>
  <si>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</si>
  <si>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</si>
  <si>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</si>
  <si>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</si>
  <si>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</si>
  <si>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</si>
  <si>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</si>
  <si>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</si>
  <si>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</si>
  <si>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</si>
  <si>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</si>
  <si>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</si>
  <si>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</si>
  <si>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</si>
  <si>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</si>
  <si>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</si>
  <si>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</si>
  <si>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</si>
  <si>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</si>
  <si>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</si>
  <si>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</si>
  <si>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</si>
  <si>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</si>
  <si>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</si>
  <si>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</si>
  <si>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</si>
  <si>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</si>
  <si>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</si>
  <si>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</si>
  <si>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</si>
  <si>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</si>
  <si>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</si>
  <si>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</si>
  <si>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</si>
  <si>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</si>
  <si>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</si>
  <si>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</si>
  <si>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</si>
  <si>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</si>
  <si>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</si>
  <si>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</si>
  <si>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</si>
  <si>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</si>
  <si>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</si>
  <si>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</si>
  <si>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</si>
  <si>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</si>
  <si>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</si>
  <si>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</si>
  <si>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</si>
  <si>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</si>
  <si>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</si>
  <si>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</si>
  <si>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</si>
  <si>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</si>
  <si>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</si>
  <si>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</si>
  <si>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</si>
  <si>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</si>
  <si>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</si>
  <si>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</si>
  <si>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</si>
  <si>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</si>
  <si>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</si>
  <si>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</si>
  <si>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</si>
  <si>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</si>
  <si>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</si>
  <si>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</si>
  <si>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</si>
  <si>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</si>
  <si>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</si>
  <si>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</si>
  <si>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</si>
  <si>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</si>
  <si>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</si>
  <si>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</si>
  <si>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</si>
  <si>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</si>
  <si>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</si>
  <si>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</si>
  <si>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</si>
  <si>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</si>
  <si>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</si>
  <si>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</si>
  <si>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</si>
  <si>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</si>
  <si>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</si>
  <si>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</si>
  <si>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</si>
  <si>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</si>
  <si>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</si>
  <si>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</si>
  <si>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</si>
  <si>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</si>
  <si>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</si>
  <si>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</si>
  <si>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</si>
  <si>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</si>
  <si>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</si>
  <si>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</si>
  <si>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</si>
  <si>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</si>
  <si>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</si>
  <si>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</si>
  <si>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</si>
  <si>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</si>
  <si>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</si>
  <si>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</si>
  <si>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</si>
  <si>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</si>
  <si>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</si>
  <si>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</si>
  <si>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</si>
  <si>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</si>
  <si>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</si>
  <si>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</si>
  <si>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</si>
  <si>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</si>
  <si>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</si>
  <si>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</si>
  <si>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</si>
  <si>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</si>
  <si>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</si>
  <si>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</si>
  <si>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</si>
  <si>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</si>
  <si>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</si>
  <si>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</si>
  <si>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</si>
  <si>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</si>
  <si>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</si>
  <si>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</si>
  <si>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</si>
  <si>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</si>
  <si>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</si>
  <si>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</si>
  <si>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</si>
  <si>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</si>
  <si>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</si>
  <si>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</si>
  <si>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</si>
  <si>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</si>
  <si>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</si>
  <si>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</si>
  <si>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</si>
  <si>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</si>
  <si>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</si>
  <si>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</si>
  <si>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</si>
  <si>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</si>
  <si>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</si>
  <si>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</si>
  <si>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</si>
  <si>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</si>
  <si>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</si>
  <si>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</si>
  <si>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</si>
  <si>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</si>
  <si>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</si>
  <si>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</si>
  <si>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</si>
  <si>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</si>
  <si>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</si>
  <si>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</si>
  <si>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</si>
  <si>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</si>
  <si>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</si>
  <si>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</si>
  <si>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</si>
  <si>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</si>
  <si>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</si>
  <si>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</si>
  <si>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</si>
  <si>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</si>
  <si>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</si>
  <si>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</si>
  <si>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</si>
  <si>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</si>
  <si>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</si>
  <si>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</si>
  <si>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</si>
  <si>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</si>
  <si>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</si>
  <si>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</si>
  <si>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</si>
  <si>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</si>
  <si>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</si>
  <si>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</si>
  <si>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</si>
  <si>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</si>
  <si>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</si>
  <si>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</si>
  <si>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</si>
  <si>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</si>
  <si>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</si>
  <si>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</si>
  <si>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</si>
  <si>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</si>
  <si>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</si>
  <si>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</si>
  <si>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</si>
  <si>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</si>
  <si>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</si>
  <si>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</si>
  <si>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</si>
  <si>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</si>
  <si>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</si>
  <si>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</si>
  <si>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</si>
  <si>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</si>
  <si>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</si>
  <si>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</si>
  <si>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</si>
  <si>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</si>
  <si>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</si>
  <si>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</si>
  <si>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</si>
  <si>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</si>
  <si>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</si>
  <si>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</si>
  <si>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</si>
  <si>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</si>
  <si>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</si>
  <si>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</si>
  <si>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</si>
  <si>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</si>
  <si>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</si>
  <si>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</si>
  <si>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</si>
  <si>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</si>
  <si>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</si>
  <si>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</si>
  <si>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</si>
  <si>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</si>
  <si>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</si>
  <si>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</si>
  <si>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</si>
  <si>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</si>
  <si>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</si>
  <si>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</si>
  <si>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</si>
  <si>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</si>
  <si>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</si>
  <si>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</si>
  <si>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</si>
  <si>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</si>
  <si>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</si>
  <si>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</si>
  <si>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</si>
  <si>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</si>
  <si>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</si>
  <si>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</si>
  <si>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</si>
  <si>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</si>
  <si>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</si>
  <si>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</si>
  <si>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</si>
  <si>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</si>
  <si>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</si>
  <si>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</si>
  <si>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</si>
  <si>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</si>
  <si>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</si>
  <si>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</si>
  <si>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</si>
  <si>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</si>
  <si>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</si>
  <si>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</si>
  <si>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</si>
  <si>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</si>
  <si>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</si>
  <si>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</si>
  <si>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</si>
  <si>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</si>
  <si>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</si>
  <si>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</si>
  <si>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</si>
  <si>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</si>
  <si>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</si>
  <si>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</si>
  <si>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</si>
  <si>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</si>
  <si>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</si>
  <si>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</si>
  <si>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</si>
  <si>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</si>
  <si>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</si>
  <si>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</si>
  <si>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</si>
  <si>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</si>
  <si>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</si>
  <si>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</si>
  <si>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</si>
  <si>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</si>
  <si>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</si>
  <si>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</si>
  <si>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</si>
  <si>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</si>
  <si>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</si>
  <si>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</si>
  <si>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</si>
  <si>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</si>
  <si>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</si>
  <si>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</si>
  <si>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</si>
  <si>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</si>
  <si>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</si>
  <si>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</si>
  <si>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</si>
  <si>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</si>
  <si>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</si>
  <si>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</si>
  <si>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</si>
  <si>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</si>
  <si>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</si>
  <si>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</si>
  <si>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</si>
  <si>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</si>
  <si>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</si>
  <si>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</si>
  <si>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</si>
  <si>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</si>
  <si>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</si>
  <si>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</si>
  <si>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</si>
  <si>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</si>
  <si>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</si>
  <si>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</si>
  <si>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</si>
  <si>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</si>
  <si>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</si>
  <si>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</si>
  <si>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</si>
  <si>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</si>
  <si>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</si>
  <si>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</si>
  <si>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</si>
  <si>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</si>
  <si>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</si>
  <si>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</si>
  <si>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</si>
  <si>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</si>
  <si>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</si>
  <si>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</si>
  <si>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</si>
  <si>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</si>
  <si>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</si>
  <si>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</si>
  <si>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</si>
  <si>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</si>
  <si>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</si>
  <si>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</si>
  <si>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</si>
  <si>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</si>
  <si>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</si>
  <si>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</si>
  <si>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</si>
  <si>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</si>
  <si>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</si>
  <si>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</si>
  <si>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</si>
  <si>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</si>
  <si>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</si>
  <si>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</si>
  <si>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</si>
  <si>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</si>
  <si>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</si>
  <si>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</si>
  <si>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</si>
  <si>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</si>
  <si>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</si>
  <si>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</si>
  <si>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</si>
  <si>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</si>
  <si>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</si>
  <si>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</si>
  <si>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</si>
  <si>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</si>
  <si>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</si>
  <si>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</si>
  <si>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</si>
  <si>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</si>
  <si>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</si>
  <si>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</si>
  <si>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</si>
  <si>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</si>
  <si>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</si>
  <si>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</si>
  <si>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</si>
  <si>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</si>
  <si>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</si>
  <si>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</si>
  <si>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</si>
  <si>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</si>
  <si>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</si>
  <si>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</si>
  <si>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</si>
  <si>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</si>
  <si>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</si>
  <si>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</si>
  <si>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</si>
  <si>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</si>
  <si>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</si>
  <si>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</si>
  <si>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</si>
  <si>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</si>
  <si>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</si>
  <si>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</si>
  <si>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</si>
  <si>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</si>
  <si>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</si>
  <si>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</si>
  <si>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</si>
  <si>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</si>
  <si>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</si>
  <si>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</si>
  <si>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</si>
  <si>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</si>
  <si>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</si>
  <si>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</si>
  <si>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</si>
  <si>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</si>
  <si>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</si>
  <si>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</si>
  <si>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</si>
  <si>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</si>
  <si>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</si>
  <si>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</si>
  <si>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</si>
  <si>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</si>
  <si>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</si>
  <si>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</si>
  <si>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</si>
  <si>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</si>
  <si>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</si>
  <si>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</si>
  <si>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</si>
  <si>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</si>
  <si>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</si>
  <si>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</si>
  <si>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</si>
  <si>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</si>
  <si>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</si>
  <si>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</si>
  <si>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</si>
  <si>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</si>
  <si>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</si>
  <si>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</si>
  <si>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</si>
  <si>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</si>
  <si>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</si>
  <si>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</si>
  <si>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</si>
  <si>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</si>
  <si>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</si>
  <si>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</si>
  <si>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</si>
  <si>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</si>
  <si>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</si>
  <si>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</si>
  <si>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</si>
  <si>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</si>
  <si>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</si>
  <si>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</si>
  <si>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</si>
  <si>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</si>
  <si>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</si>
  <si>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</si>
  <si>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</si>
  <si>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</si>
  <si>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</si>
  <si>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</si>
  <si>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</si>
  <si>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</si>
  <si>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</si>
  <si>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</si>
  <si>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</si>
  <si>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</si>
  <si>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</si>
  <si>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</si>
  <si>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</si>
  <si>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</si>
  <si>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</si>
  <si>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</si>
  <si>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</si>
  <si>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</si>
  <si>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</si>
  <si>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</si>
  <si>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</si>
  <si>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</si>
  <si>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</si>
  <si>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</si>
  <si>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</si>
  <si>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</si>
  <si>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</si>
  <si>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</si>
  <si>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</si>
  <si>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</si>
  <si>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</si>
  <si>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</si>
  <si>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</si>
  <si>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</si>
  <si>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</si>
  <si>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</si>
  <si>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</si>
  <si>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</si>
  <si>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</si>
  <si>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</si>
  <si>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</si>
  <si>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</si>
  <si>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</si>
  <si>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</si>
  <si>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</si>
  <si>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</si>
  <si>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</si>
  <si>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</si>
  <si>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</si>
  <si>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</si>
  <si>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</si>
  <si>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</si>
  <si>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</si>
  <si>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</si>
  <si>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</si>
  <si>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</si>
  <si>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</si>
  <si>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</si>
  <si>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</si>
  <si>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</si>
  <si>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</si>
  <si>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</si>
  <si>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</si>
  <si>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</si>
  <si>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</si>
  <si>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</si>
  <si>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</si>
  <si>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</si>
  <si>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</si>
  <si>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</si>
  <si>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</si>
  <si>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</si>
  <si>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</si>
  <si>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</si>
  <si>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</si>
  <si>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</si>
  <si>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</si>
  <si>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</si>
  <si>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</si>
  <si>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</si>
  <si>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</si>
  <si>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</si>
  <si>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</si>
  <si>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</si>
  <si>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</si>
  <si>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</si>
  <si>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</si>
  <si>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</si>
  <si>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</si>
  <si>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</si>
  <si>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</si>
  <si>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</si>
  <si>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</si>
  <si>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</si>
  <si>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</si>
  <si>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</si>
  <si>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</si>
  <si>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</si>
  <si>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</si>
  <si>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</si>
  <si>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</si>
  <si>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</si>
  <si>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</si>
  <si>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</si>
  <si>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</si>
  <si>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</si>
  <si>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</si>
  <si>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</si>
  <si>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</si>
  <si>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</si>
  <si>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</si>
  <si>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</si>
  <si>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</si>
  <si>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</si>
  <si>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</si>
  <si>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</si>
  <si>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</si>
  <si>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</si>
  <si>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</si>
  <si>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</si>
  <si>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</si>
  <si>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</si>
  <si>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</si>
  <si>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</si>
  <si>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</si>
  <si>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</si>
  <si>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</si>
  <si>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</si>
  <si>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</si>
  <si>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</si>
  <si>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</si>
  <si>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</si>
  <si>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</si>
  <si>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</si>
  <si>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</si>
  <si>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</si>
  <si>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</si>
  <si>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</si>
  <si>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</si>
  <si>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</si>
  <si>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</si>
  <si>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</si>
  <si>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</si>
  <si>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</si>
  <si>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</si>
  <si>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</si>
  <si>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</si>
  <si>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</si>
  <si>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</si>
  <si>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</si>
  <si>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</si>
  <si>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</si>
  <si>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</si>
  <si>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</si>
  <si>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</si>
  <si>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</si>
  <si>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</si>
  <si>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</si>
  <si>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</si>
  <si>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</si>
  <si>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</si>
  <si>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</si>
  <si>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</si>
  <si>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</si>
  <si>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</si>
  <si>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</si>
  <si>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</si>
  <si>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</si>
  <si>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</si>
  <si>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</si>
  <si>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</si>
  <si>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</si>
  <si>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</si>
  <si>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</si>
  <si>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</si>
  <si>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</si>
  <si>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</si>
  <si>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</si>
  <si>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</si>
  <si>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</si>
  <si>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</si>
  <si>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</si>
  <si>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</si>
  <si>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</si>
  <si>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</si>
  <si>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</si>
  <si>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</si>
  <si>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</si>
  <si>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</si>
  <si>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</si>
  <si>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</si>
  <si>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</si>
  <si>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</si>
  <si>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</si>
  <si>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</si>
  <si>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</si>
  <si>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</si>
  <si>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</si>
  <si>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</si>
  <si>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</si>
  <si>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</si>
  <si>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</si>
  <si>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</si>
  <si>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</si>
  <si>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</si>
  <si>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</si>
  <si>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</si>
  <si>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</si>
  <si>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</si>
  <si>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</si>
  <si>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</si>
  <si>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</si>
  <si>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</si>
  <si>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</si>
  <si>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</si>
  <si>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</si>
  <si>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</si>
  <si>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</si>
  <si>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</si>
  <si>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</si>
  <si>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</si>
  <si>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</si>
  <si>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</si>
  <si>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</si>
  <si>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</si>
  <si>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</si>
  <si>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</si>
  <si>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</si>
  <si>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</si>
  <si>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</si>
  <si>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</si>
  <si>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</si>
  <si>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</si>
  <si>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</si>
  <si>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</si>
  <si>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</si>
  <si>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</si>
  <si>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</si>
  <si>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</si>
  <si>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</si>
  <si>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</si>
  <si>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</si>
  <si>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</si>
  <si>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</si>
  <si>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</si>
  <si>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</si>
  <si>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</si>
  <si>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</si>
  <si>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</si>
  <si>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</si>
  <si>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</si>
  <si>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</si>
  <si>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</si>
  <si>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</si>
  <si>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</si>
  <si>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</si>
  <si>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</si>
  <si>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</si>
  <si>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</si>
  <si>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</si>
  <si>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</si>
  <si>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</si>
  <si>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</si>
  <si>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</si>
  <si>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</si>
  <si>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</si>
  <si>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</si>
  <si>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</si>
  <si>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</si>
  <si>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</si>
  <si>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</si>
  <si>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</si>
  <si>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</si>
  <si>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</si>
  <si>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</si>
  <si>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</si>
  <si>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</si>
  <si>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</si>
  <si>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</si>
  <si>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</si>
  <si>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</si>
  <si>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</si>
  <si>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</si>
  <si>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</si>
  <si>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</si>
  <si>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</si>
  <si>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</si>
  <si>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</si>
  <si>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</si>
  <si>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</si>
  <si>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</si>
  <si>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</si>
  <si>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</si>
  <si>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</si>
  <si>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</si>
  <si>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</si>
  <si>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</si>
  <si>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</si>
  <si>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</si>
  <si>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</si>
  <si>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</si>
  <si>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</si>
  <si>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</si>
  <si>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</si>
  <si>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</si>
  <si>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</si>
  <si>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</si>
  <si>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</si>
  <si>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</si>
  <si>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</si>
  <si>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</si>
  <si>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</si>
  <si>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</si>
  <si>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</si>
  <si>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</si>
  <si>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</si>
  <si>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</si>
  <si>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</si>
  <si>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</si>
  <si>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</si>
  <si>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</si>
  <si>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</si>
  <si>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</si>
  <si>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</si>
  <si>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</si>
  <si>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</si>
  <si>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</si>
  <si>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</si>
  <si>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</si>
  <si>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</si>
  <si>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</si>
  <si>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</si>
  <si>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</si>
  <si>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</si>
  <si>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</si>
  <si>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</si>
  <si>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</si>
  <si>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</si>
  <si>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</si>
  <si>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</si>
  <si>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</si>
  <si>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</si>
  <si>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</si>
  <si>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</si>
  <si>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</si>
  <si>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</si>
  <si>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</si>
  <si>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</si>
  <si>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</si>
  <si>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</si>
  <si>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</si>
  <si>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</si>
  <si>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</si>
  <si>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</si>
  <si>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</si>
  <si>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</si>
  <si>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</si>
  <si>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</si>
  <si>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</si>
  <si>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</si>
  <si>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</si>
  <si>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</si>
  <si>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</si>
  <si>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</si>
  <si>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</si>
  <si>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</si>
  <si>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</si>
  <si>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</si>
  <si>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</si>
  <si>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</si>
  <si>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</si>
  <si>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</si>
  <si>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</si>
  <si>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</si>
  <si>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</si>
  <si>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</si>
  <si>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</si>
  <si>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</si>
  <si>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</si>
  <si>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</si>
  <si>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</si>
  <si>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</si>
  <si>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</si>
  <si>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</si>
  <si>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</si>
  <si>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</si>
  <si>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</si>
  <si>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</si>
  <si>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</si>
  <si>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</si>
  <si>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</si>
  <si>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</si>
  <si>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</si>
  <si>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</si>
  <si>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</si>
  <si>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</si>
  <si>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</si>
  <si>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</si>
  <si>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</si>
  <si>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</si>
  <si>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</si>
  <si>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</si>
  <si>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</si>
  <si>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</si>
  <si>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</si>
  <si>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</si>
  <si>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</si>
  <si>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</si>
  <si>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</si>
  <si>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</si>
  <si>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</si>
  <si>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</si>
  <si>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</si>
  <si>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</si>
  <si>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</si>
  <si>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</si>
  <si>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</si>
  <si>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</si>
  <si>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</si>
  <si>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</si>
  <si>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</si>
  <si>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</si>
  <si>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</si>
  <si>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</si>
  <si>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</si>
  <si>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</si>
  <si>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</si>
  <si>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</si>
  <si>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</si>
  <si>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</si>
  <si>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</si>
  <si>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</si>
  <si>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</si>
  <si>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</si>
  <si>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</si>
  <si>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</si>
  <si>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</si>
  <si>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</si>
  <si>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</si>
  <si>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</si>
  <si>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</si>
  <si>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</si>
  <si>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</si>
  <si>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</si>
  <si>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</si>
  <si>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</si>
  <si>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</si>
  <si>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</si>
  <si>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</si>
  <si>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</si>
  <si>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</si>
  <si>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</si>
  <si>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</si>
  <si>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</si>
  <si>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</si>
  <si>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</si>
  <si>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</si>
  <si>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</si>
  <si>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</si>
  <si>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</si>
  <si>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</si>
  <si>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</si>
  <si>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</si>
  <si>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</si>
  <si>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</si>
  <si>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</si>
  <si>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</si>
  <si>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</si>
  <si>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</si>
  <si>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</si>
  <si>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</si>
  <si>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</si>
  <si>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</si>
  <si>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</si>
  <si>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</si>
  <si>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</si>
  <si>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</si>
  <si>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</si>
  <si>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</si>
  <si>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</si>
  <si>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</si>
  <si>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</si>
  <si>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</si>
  <si>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</si>
  <si>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</si>
  <si>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</si>
  <si>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</si>
  <si>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</si>
  <si>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</si>
  <si>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</si>
  <si>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</si>
  <si>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</si>
  <si>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</si>
  <si>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</si>
  <si>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</si>
  <si>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</si>
  <si>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</si>
  <si>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</si>
  <si>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</si>
  <si>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</si>
  <si>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</si>
  <si>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</si>
  <si>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</si>
  <si>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</si>
  <si>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</si>
  <si>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</si>
  <si>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</si>
  <si>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</si>
  <si>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</si>
  <si>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</si>
  <si>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</si>
  <si>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</si>
  <si>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</si>
  <si>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</si>
  <si>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</si>
  <si>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</si>
  <si>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</si>
  <si>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</si>
  <si>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</si>
  <si>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</si>
  <si>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</si>
  <si>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</si>
  <si>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</si>
  <si>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</si>
  <si>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</si>
  <si>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</si>
  <si>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</si>
  <si>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</si>
  <si>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</si>
  <si>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</si>
  <si>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</si>
  <si>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</si>
  <si>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</si>
  <si>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</si>
  <si>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</si>
  <si>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</si>
  <si>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</si>
  <si>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</si>
  <si>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</si>
  <si>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</si>
  <si>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</si>
  <si>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</si>
  <si>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</si>
  <si>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</si>
  <si>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</si>
  <si>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</si>
  <si>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</si>
  <si>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</si>
  <si>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</si>
  <si>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</si>
  <si>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</si>
  <si>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</si>
  <si>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</si>
  <si>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</si>
  <si>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</si>
  <si>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</si>
  <si>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</si>
  <si>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</si>
  <si>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</si>
  <si>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</si>
  <si>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</si>
  <si>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</si>
  <si>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</si>
  <si>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</si>
  <si>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</si>
  <si>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</si>
  <si>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</si>
  <si>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</si>
  <si>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</si>
  <si>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</si>
  <si>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</si>
  <si>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</si>
  <si>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</si>
  <si>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</si>
  <si>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</si>
  <si>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</si>
  <si>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</si>
  <si>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</si>
  <si>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</si>
  <si>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</si>
  <si>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</si>
  <si>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</si>
  <si>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</si>
  <si>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</si>
  <si>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</si>
  <si>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</si>
  <si>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</si>
  <si>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</si>
  <si>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</si>
  <si>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</si>
  <si>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</si>
  <si>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</si>
  <si>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</si>
  <si>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</si>
  <si>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</si>
  <si>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</si>
  <si>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</si>
  <si>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</si>
  <si>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</si>
  <si>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</si>
  <si>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</si>
  <si>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</si>
  <si>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</si>
  <si>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</si>
  <si>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</si>
  <si>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</si>
  <si>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</si>
  <si>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</si>
  <si>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</si>
  <si>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</si>
  <si>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</si>
  <si>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</si>
  <si>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</si>
  <si>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</si>
  <si>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</si>
  <si>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</si>
  <si>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</si>
  <si>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</si>
  <si>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</si>
  <si>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</si>
  <si>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</si>
  <si>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</si>
  <si>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</si>
  <si>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</si>
  <si>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</si>
  <si>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</si>
  <si>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</si>
  <si>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</si>
  <si>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</si>
  <si>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</si>
  <si>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</si>
  <si>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</si>
  <si>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</si>
  <si>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</si>
  <si>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</si>
  <si>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</si>
  <si>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</si>
  <si>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</si>
  <si>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</si>
  <si>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</si>
  <si>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</si>
  <si>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</si>
  <si>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</si>
  <si>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</si>
  <si>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</si>
  <si>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</si>
  <si>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</si>
  <si>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</si>
  <si>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</si>
  <si>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</si>
  <si>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</si>
  <si>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</si>
  <si>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</si>
  <si>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</si>
  <si>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</si>
  <si>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</si>
  <si>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</si>
  <si>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</si>
  <si>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</si>
  <si>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</si>
  <si>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</si>
  <si>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</si>
  <si>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</si>
  <si>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</si>
  <si>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</si>
  <si>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</si>
  <si>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</si>
  <si>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</si>
  <si>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</si>
  <si>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</si>
  <si>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</si>
  <si>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</si>
  <si>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</si>
  <si>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</si>
  <si>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</si>
  <si>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</si>
  <si>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</si>
  <si>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</si>
  <si>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</si>
  <si>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</si>
  <si>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</si>
  <si>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</si>
  <si>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</si>
  <si>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</si>
  <si>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</si>
  <si>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</si>
  <si>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</si>
  <si>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</si>
  <si>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</si>
  <si>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</si>
  <si>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</si>
  <si>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</si>
  <si>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</si>
  <si>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</si>
  <si>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</si>
  <si>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</si>
  <si>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</si>
  <si>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</si>
  <si>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</si>
  <si>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</si>
  <si>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</si>
  <si>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</si>
  <si>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</si>
  <si>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</si>
  <si>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</si>
  <si>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</si>
  <si>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</si>
  <si>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</si>
  <si>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</si>
  <si>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</si>
  <si>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</si>
  <si>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</si>
  <si>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</si>
  <si>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</si>
  <si>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</si>
  <si>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</si>
  <si>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</si>
  <si>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</si>
  <si>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</si>
  <si>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</si>
  <si>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</si>
  <si>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</si>
  <si>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</si>
  <si>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</si>
  <si>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</si>
  <si>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</si>
  <si>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</si>
  <si>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</si>
  <si>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</si>
  <si>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</si>
  <si>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</si>
  <si>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</si>
  <si>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</si>
  <si>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</si>
  <si>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</si>
  <si>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</si>
  <si>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</si>
  <si>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</si>
  <si>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</si>
  <si>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</si>
  <si>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</si>
  <si>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</si>
  <si>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</si>
  <si>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</si>
  <si>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</si>
  <si>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</si>
  <si>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</si>
  <si>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</si>
  <si>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</si>
  <si>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</si>
  <si>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</si>
  <si>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</si>
  <si>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</si>
  <si>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</si>
  <si>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</si>
  <si>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</si>
  <si>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</si>
  <si>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</si>
  <si>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</si>
  <si>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</si>
  <si>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</si>
  <si>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</si>
  <si>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</si>
  <si>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</si>
  <si>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</si>
  <si>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</si>
  <si>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</si>
  <si>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</si>
  <si>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</si>
  <si>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</si>
  <si>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</si>
  <si>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</si>
  <si>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</si>
  <si>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</si>
  <si>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</si>
  <si>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</si>
  <si>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</si>
  <si>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</si>
  <si>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</si>
  <si>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</si>
  <si>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</si>
  <si>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</si>
  <si>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</si>
  <si>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</si>
  <si>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</si>
  <si>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</si>
  <si>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</si>
  <si>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</si>
  <si>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</si>
  <si>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</si>
  <si>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</si>
  <si>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</si>
  <si>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</si>
  <si>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</si>
  <si>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</si>
  <si>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</si>
  <si>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</si>
  <si>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</si>
  <si>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</si>
  <si>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</si>
  <si>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</si>
  <si>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</si>
  <si>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</si>
  <si>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</si>
  <si>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</si>
  <si>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</si>
  <si>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</si>
  <si>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</si>
  <si>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</si>
  <si>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</si>
  <si>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</si>
  <si>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</si>
  <si>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</si>
  <si>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</si>
  <si>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</si>
  <si>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</si>
  <si>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</si>
  <si>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</si>
  <si>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</si>
  <si>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</si>
  <si>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</si>
  <si>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</si>
  <si>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</si>
  <si>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</si>
  <si>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</si>
  <si>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</si>
  <si>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</si>
  <si>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</si>
  <si>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</si>
  <si>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</si>
  <si>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</si>
  <si>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</si>
  <si>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</si>
  <si>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</si>
  <si>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</si>
  <si>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</si>
  <si>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</si>
  <si>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</si>
  <si>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</si>
  <si>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</si>
  <si>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</si>
  <si>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</si>
  <si>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</si>
  <si>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</si>
  <si>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</si>
  <si>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</si>
  <si>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</si>
  <si>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</si>
  <si>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</si>
  <si>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</si>
  <si>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</si>
  <si>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</si>
  <si>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</si>
  <si>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</si>
  <si>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</si>
  <si>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</si>
  <si>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</si>
  <si>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</si>
  <si>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</si>
  <si>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</si>
  <si>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</si>
  <si>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</si>
  <si>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</si>
  <si>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</si>
  <si>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</si>
  <si>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</si>
  <si>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</si>
  <si>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</si>
  <si>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</si>
  <si>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</si>
  <si>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</si>
  <si>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</si>
  <si>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</si>
  <si>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</si>
  <si>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</si>
  <si>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</si>
  <si>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</si>
  <si>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</si>
  <si>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</si>
  <si>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</si>
  <si>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</si>
  <si>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</si>
  <si>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</si>
  <si>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</si>
  <si>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</si>
  <si>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</si>
  <si>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</si>
  <si>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</si>
  <si>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</si>
  <si>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</si>
  <si>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</si>
  <si>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</si>
  <si>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</si>
  <si>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</si>
  <si>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</si>
  <si>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</si>
  <si>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</si>
  <si>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</si>
  <si>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</si>
  <si>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</si>
  <si>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</si>
  <si>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</si>
  <si>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</si>
  <si>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</si>
  <si>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</si>
  <si>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</si>
  <si>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</si>
  <si>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</si>
  <si>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</si>
  <si>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</si>
  <si>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</si>
  <si>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</si>
  <si>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</si>
  <si>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</si>
  <si>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</si>
  <si>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</si>
  <si>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</si>
  <si>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</si>
  <si>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</si>
  <si>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</si>
  <si>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</si>
  <si>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</si>
  <si>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</si>
  <si>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</si>
  <si>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</si>
  <si>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</si>
  <si>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</si>
  <si>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</si>
  <si>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</si>
  <si>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</si>
  <si>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</si>
  <si>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</si>
  <si>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</si>
  <si>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</si>
  <si>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</si>
  <si>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</si>
  <si>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</si>
  <si>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</si>
  <si>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</si>
  <si>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</si>
  <si>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</si>
  <si>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</si>
  <si>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</si>
  <si>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</si>
  <si>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</si>
  <si>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</si>
  <si>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</si>
  <si>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</si>
  <si>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</si>
  <si>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</si>
  <si>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</si>
  <si>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</si>
  <si>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</si>
  <si>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</si>
  <si>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</si>
  <si>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</si>
  <si>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</si>
  <si>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</si>
  <si>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</si>
  <si>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</si>
  <si>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</si>
  <si>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</si>
  <si>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</si>
  <si>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</si>
  <si>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</si>
  <si>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</si>
  <si>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</si>
  <si>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</si>
  <si>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</si>
  <si>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</si>
  <si>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</si>
  <si>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</si>
  <si>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</si>
  <si>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</si>
  <si>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</si>
  <si>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</si>
  <si>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</si>
  <si>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</si>
  <si>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</si>
  <si>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</si>
  <si>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</si>
  <si>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</si>
  <si>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</si>
  <si>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</si>
  <si>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</si>
  <si>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</si>
  <si>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</si>
  <si>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</si>
  <si>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</si>
  <si>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</si>
  <si>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</si>
  <si>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</si>
  <si>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</si>
  <si>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</si>
  <si>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</si>
  <si>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</si>
  <si>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</si>
  <si>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</si>
  <si>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</si>
  <si>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</si>
  <si>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</si>
  <si>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</si>
  <si>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</si>
  <si>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</si>
  <si>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</si>
  <si>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</si>
  <si>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</si>
  <si>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</si>
  <si>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</si>
  <si>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</si>
  <si>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</si>
  <si>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</si>
  <si>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</si>
  <si>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</si>
  <si>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</si>
  <si>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</si>
  <si>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</si>
  <si>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</si>
  <si>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</si>
  <si>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</si>
  <si>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</si>
  <si>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</si>
  <si>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</si>
  <si>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</si>
  <si>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</si>
  <si>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</si>
  <si>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</si>
  <si>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</si>
  <si>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</si>
  <si>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</si>
  <si>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</si>
  <si>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</si>
  <si>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</si>
  <si>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</si>
  <si>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</si>
  <si>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</si>
  <si>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</si>
  <si>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</si>
  <si>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</si>
  <si>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</si>
  <si>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</si>
  <si>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</si>
  <si>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</si>
  <si>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</si>
  <si>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</si>
  <si>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</si>
  <si>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</si>
  <si>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</si>
  <si>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</si>
  <si>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</si>
  <si>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</si>
  <si>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</si>
  <si>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</si>
  <si>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</si>
  <si>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</si>
  <si>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</si>
  <si>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</si>
  <si>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</si>
  <si>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</si>
  <si>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</si>
  <si>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</si>
  <si>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</si>
  <si>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</si>
  <si>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</si>
  <si>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</si>
  <si>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</si>
  <si>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</si>
  <si>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</si>
  <si>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</si>
  <si>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</si>
  <si>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</si>
  <si>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</si>
  <si>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</si>
  <si>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</si>
  <si>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</si>
  <si>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</si>
  <si>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</si>
  <si>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</si>
  <si>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</si>
  <si>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</si>
  <si>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</si>
  <si>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</si>
  <si>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</si>
  <si>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</si>
  <si>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</si>
  <si>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</si>
  <si>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</si>
  <si>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</si>
  <si>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</si>
  <si>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</si>
  <si>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</si>
  <si>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</si>
  <si>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</si>
  <si>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</si>
  <si>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</si>
  <si>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</si>
  <si>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</si>
  <si>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</si>
  <si>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</si>
  <si>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</si>
  <si>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</si>
  <si>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</si>
  <si>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</si>
  <si>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</si>
  <si>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</si>
  <si>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</si>
  <si>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</si>
  <si>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</si>
  <si>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</si>
  <si>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</si>
  <si>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</si>
  <si>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</si>
  <si>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</si>
  <si>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</si>
  <si>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</si>
  <si>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</si>
  <si>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</si>
  <si>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</si>
  <si>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</si>
  <si>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</si>
  <si>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</si>
  <si>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</si>
  <si>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</si>
  <si>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</si>
  <si>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</si>
  <si>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</si>
  <si>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</si>
  <si>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</si>
  <si>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</si>
  <si>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</si>
  <si>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</si>
  <si>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</si>
  <si>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</si>
  <si>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</si>
  <si>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</si>
  <si>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</si>
  <si>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</si>
  <si>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</si>
  <si>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</si>
  <si>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</si>
  <si>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</si>
  <si>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</si>
  <si>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</si>
  <si>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</si>
  <si>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</si>
  <si>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</si>
  <si>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</si>
  <si>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</si>
  <si>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</si>
  <si>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</si>
  <si>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</si>
  <si>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</si>
  <si>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</si>
  <si>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</si>
  <si>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</si>
  <si>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</si>
  <si>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</si>
  <si>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</si>
  <si>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</si>
  <si>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</si>
  <si>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</si>
  <si>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</si>
  <si>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</si>
  <si>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</si>
  <si>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</si>
  <si>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</si>
  <si>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</si>
  <si>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</si>
  <si>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</si>
  <si>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</si>
  <si>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</si>
  <si>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</si>
  <si>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</si>
  <si>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</si>
  <si>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</si>
  <si>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</si>
  <si>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</si>
  <si>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</si>
  <si>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</si>
  <si>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</si>
  <si>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</si>
  <si>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</si>
  <si>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</si>
  <si>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</si>
  <si>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</si>
  <si>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</si>
  <si>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</si>
  <si>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</si>
  <si>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</si>
  <si>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</si>
  <si>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</si>
  <si>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</si>
  <si>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</si>
  <si>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</si>
  <si>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</si>
  <si>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</si>
  <si>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</si>
  <si>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</si>
  <si>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</si>
  <si>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</si>
  <si>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</si>
  <si>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</si>
  <si>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</si>
  <si>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</si>
  <si>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</si>
  <si>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</si>
  <si>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</si>
  <si>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</si>
  <si>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</si>
  <si>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</si>
  <si>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</si>
  <si>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</si>
  <si>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</si>
  <si>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</si>
  <si>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</si>
  <si>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</si>
  <si>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</si>
  <si>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</si>
  <si>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</si>
  <si>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</si>
  <si>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</si>
  <si>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</si>
  <si>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</si>
  <si>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</si>
  <si>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</si>
  <si>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</si>
  <si>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</si>
  <si>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</si>
  <si>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</si>
  <si>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</si>
  <si>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</si>
  <si>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</si>
  <si>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</si>
  <si>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</si>
  <si>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</si>
  <si>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</si>
  <si>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</si>
  <si>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</si>
  <si>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</si>
  <si>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</si>
  <si>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</si>
  <si>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</si>
  <si>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</si>
  <si>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</si>
  <si>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</si>
  <si>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</si>
  <si>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</si>
  <si>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</si>
  <si>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</si>
  <si>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</si>
  <si>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</si>
  <si>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</si>
  <si>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</si>
  <si>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</si>
  <si>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</si>
  <si>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</si>
  <si>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</si>
  <si>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</si>
  <si>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</si>
  <si>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</si>
  <si>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</si>
  <si>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</si>
  <si>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</si>
  <si>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</si>
  <si>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</si>
  <si>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</si>
  <si>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</si>
  <si>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</si>
  <si>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</si>
  <si>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</si>
  <si>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</si>
  <si>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</si>
  <si>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</si>
  <si>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</si>
  <si>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</si>
  <si>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</si>
  <si>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</si>
  <si>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</si>
  <si>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</si>
  <si>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</si>
  <si>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</si>
  <si>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</si>
  <si>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</si>
  <si>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</si>
  <si>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</si>
  <si>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</si>
  <si>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</si>
  <si>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</si>
  <si>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</si>
  <si>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</si>
  <si>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</si>
  <si>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</si>
  <si>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</si>
  <si>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</si>
  <si>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</si>
  <si>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</si>
  <si>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</si>
  <si>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</si>
  <si>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</si>
  <si>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</si>
  <si>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</si>
  <si>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</si>
  <si>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</si>
  <si>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</si>
  <si>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</si>
  <si>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</si>
  <si>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</si>
  <si>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</si>
  <si>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</si>
  <si>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</si>
  <si>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</si>
  <si>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</si>
  <si>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</si>
  <si>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</si>
  <si>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</si>
  <si>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</si>
  <si>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</si>
  <si>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</si>
  <si>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</si>
  <si>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</si>
  <si>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</si>
  <si>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</si>
  <si>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</si>
  <si>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</si>
  <si>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</si>
  <si>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</si>
  <si>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</si>
  <si>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</si>
  <si>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</si>
  <si>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</si>
  <si>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</si>
  <si>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</si>
  <si>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</si>
  <si>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</si>
  <si>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</si>
  <si>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</si>
  <si>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</si>
  <si>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</si>
  <si>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</si>
  <si>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</si>
  <si>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</si>
  <si>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</si>
  <si>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</si>
  <si>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</si>
  <si>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</si>
  <si>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</si>
  <si>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</si>
  <si>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</si>
  <si>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</si>
  <si>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</si>
  <si>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</si>
  <si>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</si>
  <si>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</si>
  <si>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</si>
  <si>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</si>
  <si>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</si>
  <si>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</si>
  <si>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</si>
  <si>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</si>
  <si>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</si>
  <si>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</si>
  <si>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</si>
  <si>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</si>
  <si>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</si>
  <si>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</si>
  <si>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</si>
  <si>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</si>
  <si>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</si>
  <si>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</si>
  <si>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</si>
  <si>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</si>
  <si>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</si>
  <si>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</si>
  <si>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</si>
  <si>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</si>
  <si>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</si>
  <si>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</si>
  <si>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</si>
  <si>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</si>
  <si>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</si>
  <si>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</si>
  <si>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</si>
  <si>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</si>
  <si>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</si>
  <si>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</si>
  <si>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</si>
  <si>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</si>
  <si>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</si>
  <si>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</si>
  <si>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</si>
  <si>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</si>
  <si>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</si>
  <si>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</si>
  <si>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</si>
  <si>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</si>
  <si>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</si>
  <si>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</si>
  <si>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</si>
  <si>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</si>
  <si>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</si>
  <si>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</si>
  <si>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</si>
  <si>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</si>
  <si>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</si>
  <si>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</si>
  <si>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</si>
  <si>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</si>
  <si>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</si>
  <si>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</si>
  <si>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</si>
  <si>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</si>
  <si>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</si>
  <si>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</si>
  <si>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</si>
  <si>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</si>
  <si>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</si>
  <si>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</si>
  <si>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</si>
  <si>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</si>
  <si>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</si>
  <si>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</si>
  <si>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</si>
  <si>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</si>
  <si>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</si>
  <si>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</si>
  <si>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</si>
  <si>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</si>
  <si>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</si>
  <si>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</si>
  <si>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</si>
  <si>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</si>
  <si>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</si>
  <si>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</si>
  <si>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</si>
  <si>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</si>
  <si>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</si>
  <si>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</si>
  <si>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</si>
  <si>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</si>
  <si>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</si>
  <si>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</si>
  <si>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</si>
  <si>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</si>
  <si>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</si>
  <si>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</si>
  <si>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</si>
  <si>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</si>
  <si>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</si>
  <si>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</si>
  <si>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</si>
  <si>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</si>
  <si>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</si>
  <si>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</si>
  <si>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</si>
  <si>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</si>
  <si>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</si>
  <si>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</si>
  <si>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</si>
  <si>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</si>
  <si>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</si>
  <si>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</si>
  <si>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</si>
  <si>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</si>
  <si>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</si>
  <si>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</si>
  <si>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</si>
  <si>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</si>
  <si>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</si>
  <si>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</si>
  <si>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</si>
  <si>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</si>
  <si>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</si>
  <si>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</si>
  <si>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</si>
  <si>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</si>
  <si>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</si>
  <si>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</si>
  <si>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</si>
  <si>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</si>
  <si>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</si>
  <si>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</si>
  <si>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</si>
  <si>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</si>
  <si>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</si>
  <si>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</si>
  <si>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</si>
  <si>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</si>
  <si>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</si>
  <si>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</si>
  <si>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</si>
  <si>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</si>
  <si>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</si>
  <si>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</si>
  <si>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</si>
  <si>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</si>
  <si>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</si>
  <si>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</si>
  <si>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</si>
  <si>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</si>
  <si>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</si>
  <si>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</si>
  <si>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</si>
  <si>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</si>
  <si>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</si>
  <si>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</si>
  <si>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</si>
  <si>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</si>
  <si>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</si>
  <si>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</si>
  <si>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</si>
  <si>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</si>
  <si>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</si>
  <si>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</si>
  <si>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</si>
  <si>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</si>
  <si>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</si>
  <si>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</si>
  <si>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</si>
  <si>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</si>
  <si>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</si>
  <si>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</si>
  <si>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</si>
  <si>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</si>
  <si>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</si>
  <si>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</si>
  <si>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</si>
  <si>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</si>
  <si>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</si>
  <si>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</si>
  <si>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</si>
  <si>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</si>
  <si>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</si>
  <si>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</si>
  <si>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</si>
  <si>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</si>
  <si>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</si>
  <si>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</si>
  <si>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</si>
  <si>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</si>
  <si>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</si>
  <si>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</si>
  <si>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</si>
  <si>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</si>
  <si>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</si>
  <si>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</si>
  <si>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</si>
  <si>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</si>
  <si>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</si>
  <si>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</si>
  <si>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</si>
  <si>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</si>
  <si>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</si>
  <si>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</si>
  <si>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</si>
  <si>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</si>
  <si>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</si>
  <si>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</si>
  <si>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</si>
  <si>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</si>
  <si>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</si>
  <si>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</si>
  <si>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</si>
  <si>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</si>
  <si>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</si>
  <si>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</si>
  <si>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</si>
  <si>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</si>
  <si>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</si>
  <si>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</si>
  <si>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</si>
  <si>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</si>
  <si>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</si>
  <si>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</si>
  <si>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</si>
  <si>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</si>
  <si>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</si>
  <si>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</si>
  <si>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</si>
  <si>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</si>
  <si>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</si>
  <si>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</si>
  <si>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</si>
  <si>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</si>
  <si>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</si>
  <si>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</si>
  <si>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</si>
  <si>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</si>
  <si>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</si>
  <si>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</si>
  <si>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</si>
  <si>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</si>
  <si>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</si>
  <si>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</si>
  <si>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</si>
  <si>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</si>
  <si>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</si>
  <si>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</si>
  <si>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</si>
  <si>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</si>
  <si>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</si>
  <si>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</si>
  <si>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</si>
  <si>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</si>
  <si>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</si>
  <si>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</si>
  <si>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</si>
  <si>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</si>
  <si>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</si>
  <si>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</si>
  <si>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</si>
  <si>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</si>
  <si>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</si>
  <si>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</si>
  <si>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</si>
  <si>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</si>
  <si>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</si>
  <si>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</si>
  <si>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</si>
  <si>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</si>
  <si>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</si>
  <si>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</si>
  <si>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</si>
  <si>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</si>
  <si>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</si>
  <si>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</si>
  <si>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</si>
  <si>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</si>
  <si>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</si>
  <si>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</si>
  <si>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</si>
  <si>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</si>
  <si>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</si>
  <si>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</si>
  <si>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</si>
  <si>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</si>
  <si>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</si>
  <si>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</si>
  <si>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</si>
  <si>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</si>
  <si>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</si>
  <si>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</si>
  <si>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</si>
  <si>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</si>
  <si>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</si>
  <si>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</si>
  <si>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</si>
  <si>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</si>
  <si>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</si>
  <si>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</si>
  <si>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</si>
  <si>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</si>
  <si>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</si>
  <si>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</si>
  <si>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</si>
  <si>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</si>
  <si>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</si>
  <si>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</si>
  <si>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</si>
  <si>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</si>
  <si>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</si>
  <si>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</si>
  <si>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</si>
  <si>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</si>
  <si>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</si>
  <si>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</si>
  <si>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</si>
  <si>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</si>
  <si>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</si>
  <si>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</si>
  <si>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</si>
  <si>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</si>
  <si>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</si>
  <si>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</si>
  <si>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</si>
  <si>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</si>
  <si>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</si>
  <si>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</si>
  <si>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</si>
  <si>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</si>
  <si>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</si>
  <si>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</si>
  <si>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</si>
  <si>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</si>
  <si>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</si>
  <si>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</si>
  <si>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</si>
  <si>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</si>
  <si>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</si>
  <si>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</si>
  <si>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</si>
  <si>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</si>
  <si>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</si>
  <si>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</si>
  <si>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</si>
  <si>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</si>
  <si>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</si>
  <si>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</si>
  <si>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</si>
  <si>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</si>
  <si>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</si>
  <si>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</si>
  <si>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</si>
  <si>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</si>
  <si>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</si>
  <si>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</si>
  <si>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</si>
  <si>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</si>
  <si>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</si>
  <si>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</si>
  <si>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</si>
  <si>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</si>
  <si>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</si>
  <si>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</si>
  <si>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</si>
  <si>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</si>
  <si>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</si>
  <si>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</si>
  <si>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</si>
  <si>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</si>
  <si>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</si>
  <si>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</si>
  <si>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</si>
  <si>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</si>
  <si>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</si>
  <si>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</si>
  <si>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</si>
  <si>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</si>
  <si>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</si>
  <si>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</si>
  <si>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</si>
  <si>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</si>
  <si>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</si>
  <si>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</si>
  <si>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</si>
  <si>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</si>
  <si>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</si>
  <si>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</si>
  <si>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</si>
  <si>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</si>
  <si>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</si>
  <si>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</si>
  <si>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</si>
  <si>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</si>
  <si>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</si>
  <si>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</si>
  <si>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</si>
  <si>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</si>
  <si>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</si>
  <si>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</si>
  <si>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</si>
  <si>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</si>
  <si>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</si>
  <si>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</si>
  <si>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</si>
  <si>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</si>
  <si>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</si>
  <si>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</si>
  <si>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</si>
  <si>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</si>
  <si>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</si>
  <si>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</si>
  <si>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</si>
  <si>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</si>
  <si>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</si>
  <si>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</si>
  <si>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</si>
  <si>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</si>
  <si>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</si>
  <si>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</si>
  <si>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</si>
  <si>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</si>
  <si>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</si>
  <si>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</si>
  <si>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</si>
  <si>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</si>
  <si>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</si>
  <si>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</si>
  <si>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</si>
  <si>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</si>
  <si>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</si>
  <si>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</si>
  <si>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</si>
  <si>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</si>
  <si>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</si>
  <si>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</si>
  <si>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</si>
  <si>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</si>
  <si>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</si>
  <si>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</si>
  <si>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</si>
  <si>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</si>
  <si>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</si>
  <si>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</si>
  <si>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</si>
  <si>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</si>
  <si>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</si>
  <si>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</si>
  <si>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</si>
  <si>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</si>
  <si>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</si>
  <si>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</si>
  <si>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</si>
  <si>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</si>
  <si>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</si>
  <si>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</si>
  <si>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</si>
  <si>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</si>
  <si>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</si>
  <si>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</si>
  <si>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</si>
  <si>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</si>
  <si>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</si>
  <si>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</si>
  <si>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</si>
  <si>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</si>
  <si>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</si>
  <si>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</si>
  <si>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</si>
  <si>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</si>
  <si>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</si>
  <si>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</si>
  <si>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</si>
  <si>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</si>
  <si>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</si>
  <si>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</si>
  <si>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</si>
  <si>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</si>
  <si>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</si>
  <si>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</si>
  <si>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</si>
  <si>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</si>
  <si>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</si>
  <si>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</si>
  <si>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</si>
  <si>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</si>
  <si>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</si>
  <si>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</si>
  <si>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</si>
  <si>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</si>
  <si>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</si>
  <si>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</si>
  <si>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</si>
  <si>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</si>
  <si>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</si>
  <si>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</si>
  <si>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</si>
  <si>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</si>
  <si>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</si>
  <si>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</si>
  <si>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</si>
  <si>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</si>
  <si>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</si>
  <si>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</si>
  <si>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</si>
  <si>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</si>
  <si>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</si>
  <si>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</si>
  <si>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</si>
  <si>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</si>
  <si>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</si>
  <si>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</si>
  <si>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</si>
  <si>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</si>
  <si>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</si>
  <si>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</si>
  <si>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</si>
  <si>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</si>
  <si>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</si>
  <si>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</si>
  <si>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</si>
  <si>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</si>
  <si>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</si>
  <si>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</si>
  <si>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</si>
  <si>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</si>
  <si>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</si>
  <si>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</si>
  <si>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</si>
  <si>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</si>
  <si>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</si>
  <si>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</si>
  <si>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</si>
  <si>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</si>
  <si>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</si>
  <si>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</si>
  <si>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</si>
  <si>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</si>
  <si>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</si>
  <si>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</si>
  <si>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</si>
  <si>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</si>
  <si>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</si>
  <si>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</si>
  <si>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</si>
  <si>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</si>
  <si>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</si>
  <si>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</si>
  <si>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</si>
  <si>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</si>
  <si>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</si>
  <si>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</si>
  <si>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</si>
  <si>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</si>
  <si>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</si>
  <si>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</si>
  <si>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</si>
  <si>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</si>
  <si>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</si>
  <si>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</si>
  <si>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</si>
  <si>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</si>
  <si>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</si>
  <si>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</si>
  <si>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</si>
  <si>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</si>
  <si>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</si>
  <si>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</si>
  <si>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</si>
  <si>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</si>
  <si>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</si>
  <si>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</si>
  <si>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</si>
  <si>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</si>
  <si>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</si>
  <si>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</si>
  <si>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</si>
  <si>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</si>
  <si>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</si>
  <si>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</si>
  <si>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</si>
  <si>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</si>
  <si>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</si>
  <si>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</si>
  <si>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</si>
  <si>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</si>
  <si>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</si>
  <si>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</si>
  <si>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</si>
  <si>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</si>
  <si>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</si>
  <si>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</si>
  <si>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</si>
  <si>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</si>
  <si>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</si>
  <si>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</si>
  <si>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</si>
  <si>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</si>
  <si>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</si>
  <si>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</si>
  <si>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</si>
  <si>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</si>
  <si>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</si>
  <si>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</si>
  <si>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</si>
  <si>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</si>
  <si>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</si>
  <si>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</si>
  <si>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</si>
  <si>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</si>
  <si>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</si>
  <si>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</si>
  <si>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</si>
  <si>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</si>
  <si>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</si>
  <si>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</si>
  <si>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</si>
  <si>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</si>
  <si>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</si>
  <si>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</si>
  <si>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</si>
  <si>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</si>
  <si>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</si>
  <si>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</si>
  <si>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</si>
  <si>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</si>
  <si>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</si>
  <si>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</si>
  <si>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</si>
  <si>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</si>
  <si>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</si>
  <si>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</si>
  <si>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</si>
  <si>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</si>
  <si>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</si>
  <si>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</si>
  <si>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</si>
  <si>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</si>
  <si>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</si>
  <si>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</si>
  <si>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</si>
  <si>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</si>
  <si>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</si>
  <si>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</si>
  <si>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</si>
  <si>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</si>
  <si>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</si>
  <si>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</si>
  <si>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</si>
  <si>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</si>
  <si>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</si>
  <si>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</si>
  <si>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</si>
  <si>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</si>
  <si>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</si>
  <si>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</si>
  <si>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</si>
  <si>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</si>
  <si>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</si>
  <si>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</si>
  <si>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</si>
  <si>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</si>
  <si>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</si>
  <si>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</si>
  <si>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</si>
  <si>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</si>
  <si>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</si>
  <si>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</si>
  <si>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</si>
  <si>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</si>
  <si>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</si>
  <si>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</si>
  <si>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</si>
  <si>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</si>
  <si>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</si>
  <si>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</si>
  <si>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</si>
  <si>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</si>
  <si>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</si>
  <si>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</si>
  <si>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</si>
  <si>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</si>
  <si>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</si>
  <si>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</si>
  <si>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</si>
  <si>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</si>
  <si>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</si>
  <si>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</si>
  <si>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</si>
  <si>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</si>
  <si>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</si>
  <si>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</si>
  <si>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</si>
  <si>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</si>
  <si>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</si>
  <si>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</si>
  <si>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</si>
  <si>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</si>
  <si>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</si>
  <si>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</si>
  <si>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</si>
  <si>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</si>
  <si>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</si>
  <si>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</si>
  <si>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</si>
  <si>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</si>
  <si>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</si>
  <si>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</si>
  <si>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</si>
  <si>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</si>
  <si>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</si>
  <si>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</si>
  <si>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</si>
  <si>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</si>
  <si>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</si>
  <si>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</si>
  <si>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</si>
  <si>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</si>
  <si>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</si>
  <si>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</si>
  <si>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</si>
  <si>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</si>
  <si>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</si>
  <si>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</si>
  <si>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</si>
  <si>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</si>
  <si>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</si>
  <si>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</si>
  <si>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</si>
  <si>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</si>
  <si>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</si>
  <si>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</si>
  <si>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</si>
  <si>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</si>
  <si>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</si>
  <si>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</si>
  <si>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</si>
  <si>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</si>
  <si>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</si>
  <si>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</si>
  <si>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</si>
  <si>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</si>
  <si>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</si>
  <si>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</si>
  <si>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</si>
  <si>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</si>
  <si>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</si>
  <si>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</si>
  <si>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</si>
  <si>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</si>
  <si>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</si>
  <si>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</si>
  <si>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</si>
  <si>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</si>
  <si>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</si>
  <si>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</si>
  <si>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</si>
  <si>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</si>
  <si>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</si>
  <si>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</si>
  <si>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</si>
  <si>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</si>
  <si>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</si>
  <si>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</si>
  <si>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</si>
  <si>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</si>
  <si>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</si>
  <si>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</si>
  <si>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</si>
  <si>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</si>
  <si>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</si>
  <si>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</si>
  <si>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</si>
  <si>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</si>
  <si>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</si>
  <si>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</si>
  <si>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</si>
  <si>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</si>
  <si>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</si>
  <si>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</si>
  <si>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</si>
  <si>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</si>
  <si>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</si>
  <si>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</si>
  <si>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</si>
  <si>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</si>
  <si>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</si>
  <si>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</si>
  <si>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</si>
  <si>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</si>
  <si>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</si>
  <si>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</si>
  <si>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</si>
  <si>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</si>
  <si>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</si>
  <si>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</si>
  <si>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</si>
  <si>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</si>
  <si>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</si>
  <si>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</si>
  <si>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</si>
  <si>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</si>
  <si>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</si>
  <si>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</si>
  <si>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</si>
  <si>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</si>
  <si>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</si>
  <si>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</si>
  <si>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</si>
  <si>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</si>
  <si>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</si>
  <si>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</si>
  <si>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</si>
  <si>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</si>
  <si>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</si>
  <si>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</si>
  <si>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</si>
  <si>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</si>
  <si>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</si>
  <si>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</si>
  <si>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</si>
  <si>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</si>
  <si>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</si>
  <si>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</si>
  <si>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</si>
  <si>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</si>
  <si>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</si>
  <si>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</si>
  <si>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</si>
  <si>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</si>
  <si>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</si>
  <si>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</si>
  <si>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</si>
  <si>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</si>
  <si>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</si>
  <si>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</si>
  <si>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</si>
  <si>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</si>
  <si>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</si>
  <si>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</si>
  <si>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</si>
  <si>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</si>
  <si>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</si>
  <si>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</si>
  <si>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</si>
  <si>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</si>
  <si>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</si>
  <si>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</si>
  <si>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</si>
  <si>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</si>
  <si>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</si>
  <si>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</si>
  <si>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</si>
  <si>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</si>
  <si>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</si>
  <si>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</si>
  <si>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</si>
  <si>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</si>
  <si>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</si>
  <si>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</si>
  <si>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</si>
  <si>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</si>
  <si>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</si>
  <si>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</si>
  <si>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</si>
  <si>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</si>
  <si>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</si>
  <si>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</si>
  <si>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</si>
  <si>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</si>
  <si>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</si>
  <si>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</si>
  <si>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</si>
  <si>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</si>
  <si>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</si>
  <si>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</si>
  <si>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</si>
  <si>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</si>
  <si>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</si>
  <si>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</si>
  <si>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</si>
  <si>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</si>
  <si>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</si>
  <si>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</si>
  <si>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</si>
  <si>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</si>
  <si>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</si>
  <si>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</si>
  <si>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</si>
  <si>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</si>
  <si>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</si>
  <si>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</si>
  <si>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</si>
  <si>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</si>
  <si>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</si>
  <si>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</si>
  <si>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</si>
  <si>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</si>
  <si>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</si>
  <si>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</si>
  <si>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</si>
  <si>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</si>
  <si>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</si>
  <si>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</si>
  <si>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</si>
  <si>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</si>
  <si>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</si>
  <si>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</si>
  <si>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</si>
  <si>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</si>
  <si>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</si>
  <si>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</si>
  <si>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</si>
  <si>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</si>
  <si>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</si>
  <si>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</si>
  <si>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</si>
  <si>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</si>
  <si>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</si>
  <si>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</si>
  <si>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</si>
  <si>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</si>
  <si>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</si>
  <si>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</si>
  <si>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</si>
  <si>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</si>
  <si>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</si>
  <si>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</si>
  <si>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</si>
  <si>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</si>
  <si>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</si>
  <si>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</si>
  <si>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</si>
  <si>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</si>
  <si>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</si>
  <si>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</si>
  <si>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</si>
  <si>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</si>
  <si>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</si>
  <si>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</si>
  <si>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</si>
  <si>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</si>
  <si>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</si>
  <si>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</si>
  <si>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</si>
  <si>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</si>
  <si>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</si>
  <si>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</si>
  <si>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</si>
  <si>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</si>
  <si>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</si>
  <si>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</si>
  <si>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</si>
  <si>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</si>
  <si>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</si>
  <si>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</si>
  <si>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</si>
  <si>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</si>
  <si>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</si>
  <si>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</si>
  <si>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</si>
  <si>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</si>
  <si>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</si>
  <si>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</si>
  <si>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</si>
  <si>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</si>
  <si>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</si>
  <si>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</si>
  <si>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</si>
  <si>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</si>
  <si>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</si>
  <si>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</si>
  <si>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</si>
  <si>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</si>
  <si>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</si>
  <si>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</si>
  <si>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</si>
  <si>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</si>
  <si>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</si>
  <si>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</si>
  <si>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</si>
  <si>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</si>
  <si>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</si>
  <si>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</si>
  <si>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</si>
  <si>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</si>
  <si>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</si>
  <si>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</si>
  <si>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</si>
  <si>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</si>
  <si>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</si>
  <si>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</si>
  <si>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</si>
  <si>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</si>
  <si>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</si>
  <si>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</si>
  <si>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</si>
  <si>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</si>
  <si>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</si>
  <si>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</si>
  <si>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</si>
  <si>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</si>
  <si>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</si>
  <si>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</si>
  <si>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</si>
  <si>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</si>
  <si>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</si>
  <si>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</si>
  <si>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</si>
  <si>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</si>
  <si>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</si>
  <si>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</si>
  <si>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</si>
  <si>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</si>
  <si>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</si>
  <si>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</si>
  <si>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</si>
  <si>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</si>
  <si>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</si>
  <si>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</si>
  <si>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</si>
  <si>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</si>
  <si>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</si>
  <si>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</si>
  <si>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</si>
  <si>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</si>
  <si>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</si>
  <si>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</si>
  <si>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</si>
  <si>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</si>
  <si>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</si>
  <si>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</si>
  <si>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</si>
  <si>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</si>
  <si>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</si>
  <si>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</si>
  <si>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</si>
  <si>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</si>
  <si>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</si>
  <si>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</si>
  <si>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</si>
  <si>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</si>
  <si>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</si>
  <si>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</si>
  <si>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</si>
  <si>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</si>
  <si>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</si>
  <si>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</si>
  <si>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</si>
  <si>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</si>
  <si>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</si>
  <si>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</si>
  <si>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</si>
  <si>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</si>
  <si>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</si>
  <si>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</si>
  <si>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</si>
  <si>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</si>
  <si>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</si>
  <si>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</si>
  <si>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</si>
  <si>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</si>
  <si>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</si>
  <si>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</si>
  <si>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</si>
  <si>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</si>
  <si>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</si>
  <si>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</si>
  <si>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</si>
  <si>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</si>
  <si>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</si>
  <si>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</si>
  <si>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</si>
  <si>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</si>
  <si>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</si>
  <si>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</si>
  <si>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</si>
  <si>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</si>
  <si>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</si>
  <si>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</si>
  <si>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</si>
  <si>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</si>
  <si>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</si>
  <si>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</si>
  <si>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</si>
  <si>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</si>
  <si>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</si>
  <si>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</si>
  <si>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</si>
  <si>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</si>
  <si>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</si>
  <si>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</si>
  <si>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</si>
  <si>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</si>
  <si>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</si>
  <si>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</si>
  <si>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</si>
  <si>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</si>
  <si>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</si>
  <si>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</si>
  <si>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</si>
  <si>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</si>
  <si>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</si>
  <si>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</si>
  <si>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</si>
  <si>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</si>
  <si>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</si>
  <si>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</si>
  <si>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</si>
  <si>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</si>
  <si>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</si>
  <si>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</si>
  <si>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</si>
  <si>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</si>
  <si>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</si>
  <si>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</si>
  <si>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</si>
  <si>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</si>
  <si>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</si>
  <si>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</si>
  <si>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</si>
  <si>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</si>
  <si>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</si>
  <si>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</si>
  <si>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</si>
  <si>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</si>
  <si>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</si>
  <si>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</si>
  <si>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</si>
  <si>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</si>
  <si>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</si>
  <si>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</si>
  <si>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</si>
  <si>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</si>
  <si>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</si>
  <si>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</si>
  <si>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</si>
  <si>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</si>
  <si>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</si>
  <si>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</si>
  <si>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</si>
  <si>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</si>
  <si>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</si>
  <si>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</si>
  <si>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</si>
  <si>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</si>
  <si>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</si>
  <si>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</si>
  <si>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</si>
  <si>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</si>
  <si>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</si>
  <si>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</si>
  <si>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</si>
  <si>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</si>
  <si>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</si>
  <si>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</si>
  <si>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</si>
  <si>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</si>
  <si>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</si>
  <si>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</si>
  <si>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</si>
  <si>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</si>
  <si>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</si>
  <si>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</si>
  <si>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</si>
  <si>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</si>
  <si>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</si>
  <si>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</si>
  <si>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</si>
  <si>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</si>
  <si>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</si>
  <si>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</si>
  <si>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</si>
  <si>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</si>
  <si>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</si>
  <si>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</si>
  <si>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</si>
  <si>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</si>
  <si>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</si>
  <si>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</si>
  <si>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</si>
  <si>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</si>
  <si>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</si>
  <si>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</si>
  <si>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</si>
  <si>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</si>
  <si>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</si>
  <si>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</si>
  <si>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</si>
  <si>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</si>
  <si>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</si>
  <si>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</si>
  <si>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</si>
  <si>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</si>
  <si>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</si>
  <si>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</si>
  <si>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</si>
  <si>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</si>
  <si>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</si>
  <si>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</si>
  <si>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</si>
  <si>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</si>
  <si>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</si>
  <si>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</si>
  <si>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</si>
  <si>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</si>
  <si>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</si>
  <si>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</si>
  <si>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</si>
  <si>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</si>
  <si>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</si>
  <si>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</si>
  <si>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</si>
  <si>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</si>
  <si>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</si>
  <si>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</si>
  <si>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</si>
  <si>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</si>
  <si>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</si>
  <si>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</si>
  <si>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</si>
  <si>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</si>
  <si>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</si>
  <si>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</si>
  <si>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</si>
  <si>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</si>
  <si>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</si>
  <si>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</si>
  <si>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</si>
  <si>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</si>
  <si>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</si>
  <si>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</si>
  <si>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</si>
  <si>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</si>
  <si>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</si>
  <si>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</si>
  <si>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</si>
  <si>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</si>
  <si>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</si>
  <si>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</si>
  <si>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</si>
  <si>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</si>
  <si>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</si>
  <si>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</si>
  <si>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</si>
  <si>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</si>
  <si>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</si>
  <si>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</si>
  <si>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</si>
  <si>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</si>
  <si>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</si>
  <si>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</si>
  <si>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</si>
  <si>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</si>
  <si>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</si>
  <si>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</si>
  <si>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</si>
  <si>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</si>
  <si>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</si>
  <si>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</si>
  <si>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</si>
  <si>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</si>
  <si>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</si>
  <si>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</si>
  <si>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</si>
  <si>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</si>
  <si>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</si>
  <si>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</si>
  <si>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</si>
  <si>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</si>
  <si>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</si>
  <si>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</si>
  <si>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</si>
  <si>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</si>
  <si>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</si>
  <si>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</si>
  <si>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</si>
  <si>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</si>
  <si>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</si>
  <si>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</si>
  <si>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</si>
  <si>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</si>
  <si>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</si>
  <si>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</si>
  <si>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</si>
  <si>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</si>
  <si>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</si>
  <si>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</si>
  <si>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</si>
  <si>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</si>
  <si>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</si>
  <si>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</si>
  <si>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</si>
  <si>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</si>
  <si>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</si>
  <si>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</si>
  <si>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</si>
  <si>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</si>
  <si>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</si>
  <si>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</si>
  <si>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</si>
  <si>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</si>
  <si>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</si>
  <si>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</si>
  <si>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</si>
  <si>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</si>
  <si>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</si>
  <si>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</si>
  <si>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</si>
  <si>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</si>
  <si>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</si>
  <si>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</si>
  <si>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</si>
  <si>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</si>
  <si>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</si>
  <si>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</si>
  <si>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</si>
  <si>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</si>
  <si>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</si>
  <si>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</si>
  <si>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</si>
  <si>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</si>
  <si>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</si>
  <si>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</si>
  <si>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</si>
  <si>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</si>
  <si>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</si>
  <si>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</si>
  <si>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</si>
  <si>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</si>
  <si>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</si>
  <si>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</si>
  <si>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</si>
  <si>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</si>
  <si>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</si>
  <si>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</si>
  <si>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</si>
  <si>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</si>
  <si>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</si>
  <si>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</si>
  <si>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</si>
  <si>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</si>
  <si>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</si>
  <si>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</si>
  <si>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</si>
  <si>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</si>
  <si>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</si>
  <si>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</si>
  <si>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</si>
  <si>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</si>
  <si>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</si>
  <si>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</si>
  <si>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</si>
  <si>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</si>
  <si>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</si>
  <si>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</si>
  <si>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</si>
  <si>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</si>
  <si>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</si>
  <si>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</si>
  <si>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</si>
  <si>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</si>
  <si>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</si>
  <si>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</si>
  <si>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</si>
  <si>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</si>
  <si>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</si>
  <si>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</si>
  <si>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</si>
  <si>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</si>
  <si>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</si>
  <si>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</si>
  <si>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</si>
  <si>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</si>
  <si>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</si>
  <si>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</si>
  <si>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</si>
  <si>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</si>
  <si>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</si>
  <si>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</si>
  <si>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</si>
  <si>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</si>
  <si>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</si>
  <si>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</si>
  <si>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</si>
  <si>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</si>
  <si>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</si>
  <si>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</si>
  <si>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</si>
  <si>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</si>
  <si>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</si>
  <si>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</si>
  <si>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</si>
  <si>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</si>
  <si>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</si>
  <si>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</si>
  <si>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</si>
  <si>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</si>
  <si>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</si>
  <si>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</si>
  <si>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</si>
  <si>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</si>
  <si>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</si>
  <si>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</si>
  <si>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</si>
  <si>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</si>
  <si>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</si>
  <si>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</si>
  <si>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</si>
  <si>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</si>
  <si>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</si>
  <si>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</si>
  <si>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</si>
  <si>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</si>
  <si>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</si>
  <si>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</si>
  <si>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</si>
  <si>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</si>
  <si>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</si>
  <si>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</si>
  <si>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</si>
  <si>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</si>
  <si>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</si>
  <si>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</si>
  <si>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</si>
  <si>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</si>
  <si>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</si>
  <si>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</si>
  <si>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</si>
  <si>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</si>
  <si>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</si>
  <si>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</si>
  <si>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</si>
  <si>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</si>
  <si>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</si>
  <si>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</si>
  <si>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</si>
  <si>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</si>
  <si>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</si>
  <si>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</si>
  <si>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</si>
  <si>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</si>
  <si>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</si>
  <si>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</si>
  <si>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</si>
  <si>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</si>
  <si>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</si>
  <si>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</si>
  <si>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</si>
  <si>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</si>
  <si>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</si>
  <si>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</si>
  <si>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</si>
  <si>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</si>
  <si>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</si>
  <si>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</si>
  <si>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</si>
  <si>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</si>
  <si>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</si>
  <si>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</si>
  <si>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</si>
  <si>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</si>
  <si>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</si>
  <si>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</si>
  <si>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</si>
  <si>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</si>
  <si>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</si>
  <si>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</si>
  <si>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</si>
  <si>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</si>
  <si>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</si>
  <si>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</si>
  <si>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</si>
  <si>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</si>
  <si>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</si>
  <si>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</si>
  <si>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</si>
  <si>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</si>
  <si>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</si>
  <si>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</si>
  <si>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</si>
  <si>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</si>
  <si>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</si>
  <si>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</si>
  <si>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</si>
  <si>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</si>
  <si>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</si>
  <si>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</si>
  <si>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</si>
  <si>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</si>
  <si>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</si>
  <si>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</si>
  <si>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</si>
  <si>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</si>
  <si>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</si>
  <si>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</si>
  <si>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</si>
  <si>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</si>
  <si>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</si>
  <si>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</si>
  <si>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</si>
  <si>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</si>
  <si>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</si>
  <si>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</si>
  <si>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</si>
  <si>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</si>
  <si>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</si>
  <si>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</si>
  <si>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</si>
  <si>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</si>
  <si>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</si>
  <si>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</si>
  <si>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</si>
  <si>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</si>
  <si>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</si>
  <si>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</si>
  <si>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</si>
  <si>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</si>
  <si>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</si>
  <si>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</si>
  <si>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</si>
  <si>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</si>
  <si>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</si>
  <si>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</si>
  <si>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</si>
  <si>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</si>
  <si>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</si>
  <si>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</si>
  <si>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</si>
  <si>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</si>
  <si>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</si>
  <si>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</si>
  <si>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</si>
  <si>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</si>
  <si>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</si>
  <si>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</si>
  <si>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</si>
  <si>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</si>
  <si>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</si>
  <si>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</si>
  <si>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</si>
  <si>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</si>
  <si>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</si>
  <si>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</si>
  <si>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</si>
  <si>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</si>
  <si>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</si>
  <si>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</si>
  <si>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</si>
  <si>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</si>
  <si>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</si>
  <si>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</si>
  <si>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</si>
  <si>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</si>
  <si>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</si>
  <si>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</si>
  <si>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</si>
  <si>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</si>
  <si>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</si>
  <si>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</si>
  <si>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</si>
  <si>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</si>
  <si>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</si>
  <si>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</si>
  <si>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</si>
  <si>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</si>
  <si>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</si>
  <si>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</si>
  <si>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</si>
  <si>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</si>
  <si>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</si>
  <si>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</si>
  <si>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</si>
  <si>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</si>
  <si>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</si>
  <si>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</si>
  <si>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</si>
  <si>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</si>
  <si>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</si>
  <si>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</si>
  <si>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</si>
  <si>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</si>
  <si>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</si>
  <si>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</si>
  <si>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</si>
  <si>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</si>
  <si>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</si>
  <si>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</si>
  <si>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</si>
  <si>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</si>
  <si>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</si>
  <si>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</si>
  <si>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</si>
  <si>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</si>
  <si>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</si>
  <si>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</si>
  <si>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</si>
  <si>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</si>
  <si>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</si>
  <si>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</si>
  <si>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</si>
  <si>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</si>
  <si>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</si>
  <si>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</si>
  <si>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</si>
  <si>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</si>
  <si>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</si>
  <si>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</si>
  <si>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</si>
  <si>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</si>
  <si>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</si>
  <si>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</si>
  <si>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</si>
  <si>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</si>
  <si>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</si>
  <si>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</si>
  <si>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</si>
  <si>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</si>
  <si>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</si>
  <si>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</si>
  <si>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</si>
  <si>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</si>
  <si>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</si>
  <si>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</si>
  <si>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</si>
  <si>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</si>
  <si>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</si>
  <si>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</si>
  <si>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</si>
  <si>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</si>
  <si>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</si>
  <si>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</si>
  <si>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</si>
  <si>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</si>
  <si>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</si>
  <si>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</si>
  <si>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</si>
  <si>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</si>
  <si>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</si>
  <si>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</si>
  <si>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</si>
  <si>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</si>
  <si>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</si>
  <si>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</si>
  <si>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</si>
  <si>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</si>
  <si>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</si>
  <si>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</si>
  <si>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</si>
  <si>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</si>
  <si>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</si>
  <si>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</si>
  <si>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</si>
  <si>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</si>
  <si>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</si>
  <si>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</si>
  <si>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</si>
  <si>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</si>
  <si>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</si>
  <si>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</si>
  <si>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</si>
  <si>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</si>
  <si>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</si>
  <si>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</si>
  <si>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</si>
  <si>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</si>
  <si>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</si>
  <si>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</si>
  <si>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</si>
  <si>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</si>
  <si>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</si>
  <si>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</si>
  <si>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</si>
  <si>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</si>
  <si>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</si>
  <si>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</si>
  <si>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</si>
  <si>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</si>
  <si>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</si>
  <si>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</si>
  <si>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</si>
  <si>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</si>
  <si>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</si>
  <si>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</si>
  <si>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</si>
  <si>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</si>
  <si>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</si>
  <si>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</si>
  <si>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</si>
  <si>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</si>
  <si>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</si>
  <si>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</si>
  <si>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</si>
  <si>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</si>
  <si>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</si>
  <si>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</si>
  <si>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</si>
  <si>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</si>
  <si>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</si>
  <si>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</si>
  <si>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</si>
  <si>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</si>
  <si>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</si>
  <si>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</si>
  <si>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</si>
  <si>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</si>
  <si>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</si>
  <si>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</si>
  <si>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</si>
  <si>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</si>
  <si>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</si>
  <si>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</si>
  <si>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</si>
  <si>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</si>
  <si>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</si>
  <si>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</si>
  <si>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</si>
  <si>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</si>
  <si>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</si>
  <si>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</si>
  <si>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</si>
  <si>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</si>
  <si>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</si>
  <si>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</si>
  <si>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</si>
  <si>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</si>
  <si>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</si>
  <si>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</si>
  <si>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</si>
  <si>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</si>
  <si>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</si>
  <si>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</si>
  <si>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</si>
  <si>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</si>
  <si>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</si>
  <si>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</si>
  <si>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</si>
  <si>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</si>
  <si>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</si>
  <si>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</si>
  <si>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</si>
  <si>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</si>
  <si>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</si>
  <si>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</si>
  <si>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</si>
  <si>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</si>
  <si>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</si>
  <si>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</si>
  <si>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</si>
  <si>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</si>
  <si>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</si>
  <si>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</si>
  <si>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</si>
  <si>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</si>
  <si>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</si>
  <si>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</si>
  <si>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</si>
  <si>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</si>
  <si>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</si>
  <si>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</si>
  <si>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</si>
  <si>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</si>
  <si>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</si>
  <si>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</si>
  <si>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</si>
  <si>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</si>
  <si>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</si>
  <si>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</si>
  <si>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</si>
  <si>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</si>
  <si>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</si>
  <si>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</si>
  <si>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</si>
  <si>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</si>
  <si>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</si>
  <si>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</si>
  <si>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</si>
  <si>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</si>
  <si>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</si>
  <si>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</si>
  <si>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</si>
  <si>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</si>
  <si>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</si>
  <si>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</si>
  <si>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</si>
  <si>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</si>
  <si>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</si>
  <si>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</si>
  <si>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</si>
  <si>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</si>
  <si>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</si>
  <si>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</si>
  <si>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</si>
  <si>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</si>
  <si>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</si>
  <si>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</si>
  <si>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</si>
  <si>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</si>
  <si>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</si>
  <si>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</si>
  <si>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</si>
  <si>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</si>
  <si>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</si>
  <si>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</si>
  <si>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</si>
  <si>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</si>
  <si>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</si>
  <si>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</si>
  <si>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</si>
  <si>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</si>
  <si>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</si>
  <si>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</si>
  <si>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</si>
  <si>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</si>
  <si>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</si>
  <si>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</si>
  <si>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</si>
  <si>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</si>
  <si>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</si>
  <si>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</si>
  <si>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</si>
  <si>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</si>
  <si>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</si>
  <si>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</si>
  <si>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</si>
  <si>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</si>
  <si>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</si>
  <si>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</si>
  <si>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</si>
  <si>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</si>
  <si>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</si>
  <si>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</si>
  <si>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</si>
  <si>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</si>
  <si>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</si>
  <si>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</si>
  <si>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</si>
  <si>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</si>
  <si>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</si>
  <si>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</si>
  <si>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</si>
  <si>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</si>
  <si>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</si>
  <si>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</si>
  <si>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</si>
  <si>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</si>
  <si>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</si>
  <si>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</si>
  <si>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</si>
  <si>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</si>
  <si>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</si>
  <si>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</si>
  <si>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</si>
  <si>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</si>
  <si>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</si>
  <si>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</si>
  <si>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</si>
  <si>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</si>
  <si>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</si>
  <si>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</si>
  <si>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</si>
  <si>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</si>
  <si>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</si>
  <si>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</si>
  <si>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</si>
  <si>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</si>
  <si>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</si>
  <si>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</si>
  <si>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</si>
  <si>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</si>
  <si>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</si>
  <si>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</si>
  <si>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</si>
  <si>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</si>
  <si>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</si>
  <si>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</si>
  <si>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</si>
  <si>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</si>
  <si>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</si>
  <si>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</si>
  <si>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</si>
  <si>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</si>
  <si>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</si>
  <si>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</si>
  <si>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</si>
  <si>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</si>
  <si>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</si>
  <si>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</si>
  <si>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</si>
  <si>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</si>
  <si>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</si>
  <si>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</si>
  <si>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</si>
  <si>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</si>
  <si>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</si>
  <si>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</si>
  <si>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</si>
  <si>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</si>
  <si>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</si>
  <si>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</si>
  <si>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</si>
  <si>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</si>
  <si>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</si>
  <si>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</si>
  <si>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</si>
  <si>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</si>
  <si>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</si>
  <si>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</si>
  <si>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</si>
  <si>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</si>
  <si>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</si>
  <si>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</si>
  <si>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</si>
  <si>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</si>
  <si>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</si>
  <si>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</si>
  <si>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</si>
  <si>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</si>
  <si>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</si>
  <si>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</si>
  <si>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</si>
  <si>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</si>
  <si>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</si>
  <si>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</si>
  <si>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</si>
  <si>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</si>
  <si>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</si>
  <si>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</si>
  <si>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</si>
  <si>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</si>
  <si>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</si>
  <si>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</si>
  <si>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</si>
  <si>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</si>
  <si>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</si>
  <si>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</si>
  <si>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</si>
  <si>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</si>
  <si>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</si>
  <si>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</si>
  <si>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</si>
  <si>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</si>
  <si>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</si>
  <si>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</si>
  <si>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</si>
  <si>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</si>
  <si>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</si>
  <si>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</si>
  <si>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</si>
  <si>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</si>
  <si>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</si>
  <si>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</si>
  <si>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</si>
  <si>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</si>
  <si>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</si>
  <si>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</si>
  <si>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</si>
  <si>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</si>
  <si>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</si>
  <si>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</si>
  <si>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</si>
  <si>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</si>
  <si>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</si>
  <si>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</si>
  <si>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</si>
  <si>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</si>
  <si>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</si>
  <si>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</si>
  <si>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</si>
  <si>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</si>
  <si>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</si>
  <si>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</si>
  <si>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</si>
  <si>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</si>
  <si>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</si>
  <si>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</si>
  <si>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</si>
  <si>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</si>
  <si>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</si>
  <si>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</si>
  <si>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</si>
  <si>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</si>
  <si>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</si>
  <si>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</si>
  <si>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</si>
  <si>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</si>
  <si>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</si>
  <si>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</si>
  <si>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</si>
  <si>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</si>
  <si>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</si>
  <si>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</si>
  <si>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</si>
  <si>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</si>
  <si>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</si>
  <si>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</si>
  <si>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</si>
  <si>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</si>
  <si>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</si>
  <si>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</si>
  <si>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</si>
  <si>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</si>
  <si>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</si>
  <si>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</si>
  <si>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</si>
  <si>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</si>
  <si>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</si>
  <si>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</si>
  <si>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</si>
  <si>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</si>
  <si>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</si>
  <si>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</si>
  <si>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</si>
  <si>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</si>
  <si>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</si>
  <si>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</si>
  <si>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</si>
  <si>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</si>
  <si>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</si>
  <si>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</si>
  <si>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</si>
  <si>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</si>
  <si>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</si>
  <si>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</si>
  <si>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</si>
  <si>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</si>
  <si>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</si>
  <si>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</si>
  <si>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</si>
  <si>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</si>
  <si>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</si>
  <si>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</si>
  <si>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</si>
  <si>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</si>
  <si>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</si>
  <si>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</si>
  <si>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</si>
  <si>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</si>
  <si>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</si>
  <si>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</si>
  <si>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</si>
  <si>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</si>
  <si>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</si>
  <si>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</si>
  <si>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</si>
  <si>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</si>
  <si>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</si>
  <si>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</si>
  <si>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</si>
  <si>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</si>
  <si>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</si>
  <si>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</si>
  <si>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</si>
  <si>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</si>
  <si>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</si>
  <si>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</si>
  <si>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</si>
  <si>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</si>
  <si>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</si>
  <si>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</si>
  <si>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</si>
  <si>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</si>
  <si>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</si>
  <si>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</si>
  <si>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</si>
  <si>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</si>
  <si>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</si>
  <si>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</si>
  <si>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</si>
  <si>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</si>
  <si>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</si>
  <si>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</si>
  <si>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</si>
  <si>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</si>
  <si>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</si>
  <si>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</si>
  <si>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</si>
  <si>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</si>
  <si>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</si>
  <si>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</si>
  <si>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</si>
  <si>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</si>
  <si>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</si>
  <si>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</si>
  <si>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</si>
  <si>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</si>
  <si>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</si>
  <si>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</si>
  <si>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</si>
  <si>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</si>
  <si>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</si>
  <si>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</si>
  <si>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</si>
  <si>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</si>
  <si>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</si>
  <si>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</si>
  <si>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</si>
  <si>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</si>
  <si>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</si>
  <si>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</si>
  <si>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</si>
  <si>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</si>
  <si>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</si>
  <si>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</si>
  <si>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</si>
  <si>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</si>
  <si>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</si>
  <si>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</si>
  <si>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</si>
  <si>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</si>
  <si>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</si>
  <si>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</si>
  <si>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</si>
  <si>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</si>
  <si>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</si>
  <si>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</si>
  <si>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</si>
  <si>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</si>
  <si>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</si>
  <si>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</si>
  <si>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</si>
  <si>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</si>
  <si>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</si>
  <si>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</si>
  <si>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</si>
  <si>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</si>
  <si>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</si>
  <si>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</si>
  <si>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</si>
  <si>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</si>
  <si>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</si>
  <si>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</si>
  <si>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</si>
  <si>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</si>
  <si>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</si>
  <si>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</si>
  <si>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</si>
  <si>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</si>
  <si>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</si>
  <si>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</si>
  <si>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</si>
  <si>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</si>
  <si>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</si>
  <si>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</si>
  <si>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</si>
  <si>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</si>
  <si>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</si>
  <si>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</si>
  <si>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</si>
  <si>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</si>
  <si>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</si>
  <si>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</si>
  <si>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</si>
  <si>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</si>
  <si>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</si>
  <si>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</si>
  <si>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</si>
  <si>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</si>
  <si>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</si>
  <si>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</si>
  <si>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</si>
  <si>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</si>
  <si>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</si>
  <si>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</si>
  <si>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</si>
  <si>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</si>
  <si>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</si>
  <si>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</si>
  <si>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</si>
  <si>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</si>
  <si>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</si>
  <si>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</si>
  <si>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</si>
  <si>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</si>
  <si>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</si>
  <si>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</si>
  <si>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</si>
  <si>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</si>
  <si>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</si>
  <si>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</si>
  <si>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</si>
  <si>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</si>
  <si>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</si>
  <si>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</si>
  <si>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</si>
  <si>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</si>
  <si>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</si>
  <si>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</si>
  <si>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</si>
  <si>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</si>
  <si>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</si>
  <si>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</si>
  <si>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</si>
  <si>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</si>
  <si>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</si>
  <si>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</si>
  <si>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</si>
  <si>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</si>
  <si>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</si>
  <si>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</si>
  <si>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</si>
  <si>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</si>
  <si>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</si>
  <si>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</si>
  <si>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</si>
  <si>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</si>
  <si>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</si>
  <si>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</si>
  <si>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</si>
  <si>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</si>
  <si>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</si>
  <si>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</si>
  <si>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</si>
  <si>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</si>
  <si>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</si>
  <si>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</si>
  <si>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</si>
  <si>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</si>
  <si>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</si>
  <si>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</si>
  <si>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</si>
  <si>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</si>
  <si>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</si>
  <si>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</si>
  <si>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</si>
  <si>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</si>
  <si>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</si>
  <si>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</si>
  <si>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</si>
  <si>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</si>
  <si>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</si>
  <si>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</si>
  <si>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</si>
  <si>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</si>
  <si>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</si>
  <si>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</si>
  <si>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</si>
  <si>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</si>
  <si>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</si>
  <si>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</si>
  <si>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</si>
  <si>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</si>
  <si>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</si>
  <si>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</si>
  <si>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</si>
  <si>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</si>
  <si>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</si>
  <si>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</si>
  <si>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</si>
  <si>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</si>
  <si>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</si>
  <si>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</si>
  <si>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</si>
  <si>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</si>
  <si>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</si>
  <si>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</si>
  <si>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</si>
  <si>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</si>
  <si>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</si>
  <si>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</si>
  <si>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</si>
  <si>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</si>
  <si>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</si>
  <si>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</si>
  <si>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</si>
  <si>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</si>
  <si>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</si>
  <si>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</si>
  <si>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</si>
  <si>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</si>
  <si>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</si>
  <si>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</si>
  <si>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</si>
  <si>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</si>
  <si>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</si>
  <si>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</si>
  <si>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</si>
  <si>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</si>
  <si>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</si>
  <si>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</si>
  <si>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</si>
  <si>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</si>
  <si>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</si>
  <si>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</si>
  <si>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</si>
  <si>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</si>
  <si>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</si>
  <si>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</si>
  <si>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</si>
  <si>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</si>
  <si>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</si>
  <si>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</si>
  <si>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</si>
  <si>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</si>
  <si>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</si>
  <si>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</si>
  <si>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</si>
  <si>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</si>
  <si>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</si>
  <si>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</si>
  <si>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</si>
  <si>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</si>
  <si>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</si>
  <si>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</si>
  <si>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</si>
  <si>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</si>
  <si>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</si>
  <si>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</si>
  <si>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</si>
  <si>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</si>
  <si>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</si>
  <si>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</si>
  <si>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</si>
  <si>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</si>
  <si>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</si>
  <si>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</si>
  <si>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</si>
  <si>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</si>
  <si>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</si>
  <si>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</si>
  <si>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</si>
  <si>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</si>
  <si>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</si>
  <si>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</si>
  <si>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</si>
  <si>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</si>
  <si>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</si>
  <si>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</si>
  <si>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</si>
  <si>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</si>
  <si>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</si>
  <si>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</si>
  <si>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</si>
  <si>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</si>
  <si>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</si>
  <si>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</si>
  <si>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</si>
  <si>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</si>
  <si>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</si>
  <si>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</si>
  <si>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</si>
  <si>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</si>
  <si>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</si>
  <si>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</si>
  <si>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</si>
  <si>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</si>
  <si>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</si>
  <si>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</si>
  <si>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</si>
  <si>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</si>
  <si>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</si>
  <si>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</si>
  <si>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</si>
  <si>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</si>
  <si>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</si>
  <si>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</si>
  <si>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</si>
  <si>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</si>
  <si>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</si>
  <si>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</si>
  <si>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</si>
  <si>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</si>
  <si>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</si>
  <si>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</si>
  <si>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</si>
  <si>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</si>
  <si>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</si>
  <si>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</si>
  <si>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</si>
  <si>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</si>
  <si>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</si>
  <si>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</si>
  <si>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</si>
  <si>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</si>
  <si>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</si>
  <si>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</si>
  <si>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</si>
  <si>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</si>
  <si>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</si>
  <si>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</si>
  <si>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</si>
  <si>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</si>
  <si>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</si>
  <si>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</si>
  <si>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</si>
  <si>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</si>
  <si>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</si>
  <si>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</si>
  <si>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</si>
  <si>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</si>
  <si>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</si>
  <si>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</si>
  <si>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</si>
  <si>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</si>
  <si>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</si>
  <si>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</si>
  <si>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</si>
  <si>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</si>
  <si>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</si>
  <si>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</si>
  <si>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</si>
  <si>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</si>
  <si>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</si>
  <si>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</si>
  <si>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</si>
  <si>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</si>
  <si>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</si>
  <si>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</si>
  <si>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</si>
  <si>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</si>
  <si>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</si>
  <si>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</si>
  <si>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</si>
  <si>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</si>
  <si>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</si>
  <si>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</si>
  <si>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</si>
  <si>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</si>
  <si>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</si>
  <si>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</si>
  <si>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</si>
  <si>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</si>
  <si>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</si>
  <si>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</si>
  <si>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</si>
  <si>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</si>
  <si>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</si>
  <si>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</si>
  <si>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</si>
  <si>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</si>
  <si>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</si>
  <si>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</si>
  <si>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</si>
  <si>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</si>
  <si>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</si>
  <si>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</si>
  <si>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</si>
  <si>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</si>
  <si>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</si>
  <si>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</si>
  <si>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</si>
  <si>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</si>
  <si>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</si>
  <si>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</si>
  <si>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</si>
  <si>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</si>
  <si>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</si>
  <si>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</si>
  <si>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</si>
  <si>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</si>
  <si>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</si>
  <si>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</si>
  <si>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</si>
  <si>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</si>
  <si>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</si>
  <si>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</si>
  <si>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</si>
  <si>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</si>
  <si>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</si>
  <si>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</si>
  <si>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</si>
  <si>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</si>
  <si>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</si>
  <si>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</si>
  <si>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</si>
  <si>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</si>
  <si>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</si>
  <si>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</si>
  <si>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</si>
  <si>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</si>
  <si>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</si>
  <si>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</si>
  <si>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</si>
  <si>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</si>
  <si>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</si>
  <si>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</si>
  <si>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</si>
  <si>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</si>
  <si>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</si>
  <si>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</si>
  <si>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</si>
  <si>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</si>
  <si>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</si>
  <si>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</si>
  <si>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</si>
  <si>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</si>
  <si>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</si>
  <si>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</si>
  <si>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</si>
  <si>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</si>
  <si>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</si>
  <si>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</si>
  <si>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</si>
  <si>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</si>
  <si>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</si>
  <si>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</si>
  <si>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</si>
  <si>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</si>
  <si>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</si>
  <si>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</si>
  <si>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</si>
  <si>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</si>
  <si>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</si>
  <si>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</si>
  <si>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</si>
  <si>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</si>
  <si>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</si>
  <si>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</si>
  <si>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</si>
  <si>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</si>
  <si>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</si>
  <si>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</si>
  <si>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</si>
  <si>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</si>
  <si>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</si>
  <si>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</si>
  <si>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</si>
  <si>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</si>
  <si>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</si>
  <si>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</si>
  <si>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</si>
  <si>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</si>
  <si>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</si>
  <si>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</si>
  <si>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</si>
  <si>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</si>
  <si>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</si>
  <si>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</si>
  <si>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</si>
  <si>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</si>
  <si>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</si>
  <si>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</si>
  <si>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</si>
  <si>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</si>
  <si>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</si>
  <si>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</si>
  <si>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</si>
  <si>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</si>
  <si>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</si>
  <si>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</si>
  <si>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</si>
  <si>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</si>
  <si>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</si>
  <si>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</si>
  <si>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</si>
  <si>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</si>
  <si>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</si>
  <si>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</si>
  <si>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</si>
  <si>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</si>
  <si>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</si>
  <si>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</si>
  <si>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</si>
  <si>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</si>
  <si>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</si>
  <si>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</si>
  <si>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</si>
  <si>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</si>
  <si>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</si>
  <si>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</si>
  <si>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</si>
  <si>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</si>
  <si>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</si>
  <si>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</si>
  <si>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</si>
  <si>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</si>
  <si>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</si>
  <si>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</si>
  <si>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</si>
  <si>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</si>
  <si>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</si>
  <si>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</si>
  <si>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</si>
  <si>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</si>
  <si>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</si>
  <si>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</si>
  <si>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</si>
  <si>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</si>
  <si>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</si>
  <si>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</si>
  <si>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</si>
  <si>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</si>
  <si>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</si>
  <si>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</si>
  <si>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</si>
  <si>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</si>
  <si>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</si>
  <si>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</si>
  <si>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</si>
  <si>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</si>
  <si>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</si>
  <si>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</si>
  <si>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</si>
  <si>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</si>
  <si>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</si>
  <si>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</si>
  <si>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</si>
  <si>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</si>
  <si>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</si>
  <si>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</si>
  <si>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</si>
  <si>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</si>
  <si>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</si>
  <si>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</si>
  <si>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</si>
  <si>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</si>
  <si>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</si>
  <si>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</si>
  <si>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</si>
  <si>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</si>
  <si>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</si>
  <si>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</si>
  <si>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</si>
  <si>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</si>
  <si>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</si>
  <si>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</si>
  <si>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</si>
  <si>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</si>
  <si>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</si>
  <si>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</si>
  <si>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</si>
  <si>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</si>
  <si>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</si>
  <si>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</si>
  <si>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</si>
  <si>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</si>
  <si>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</si>
  <si>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</si>
  <si>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</si>
  <si>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</si>
  <si>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</si>
  <si>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</si>
  <si>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</si>
  <si>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</si>
  <si>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</si>
  <si>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</si>
  <si>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</si>
  <si>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</si>
  <si>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</si>
  <si>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</si>
  <si>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</si>
  <si>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</si>
  <si>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</si>
  <si>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</si>
  <si>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</si>
  <si>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</si>
  <si>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</si>
  <si>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</si>
  <si>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</si>
  <si>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</si>
  <si>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</si>
  <si>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</si>
  <si>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</si>
  <si>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</si>
  <si>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</si>
  <si>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</si>
  <si>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</si>
  <si>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</si>
  <si>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</si>
  <si>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</si>
  <si>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</si>
  <si>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</si>
  <si>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</si>
  <si>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</si>
  <si>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</si>
  <si>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</si>
  <si>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</si>
  <si>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</si>
  <si>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</si>
  <si>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</si>
  <si>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</si>
  <si>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</si>
  <si>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</si>
  <si>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</si>
  <si>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</si>
  <si>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</si>
  <si>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</si>
  <si>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</si>
  <si>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</si>
  <si>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</si>
  <si>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</si>
  <si>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</si>
  <si>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</si>
  <si>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</si>
  <si>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</si>
  <si>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</si>
  <si>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</si>
  <si>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</si>
  <si>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</si>
  <si>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</si>
  <si>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</si>
  <si>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</si>
  <si>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</si>
  <si>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</si>
  <si>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</si>
  <si>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</si>
  <si>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</si>
  <si>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</si>
  <si>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</si>
  <si>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</si>
  <si>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</si>
  <si>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</si>
  <si>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</si>
  <si>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</si>
  <si>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</si>
  <si>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</si>
  <si>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</si>
  <si>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</si>
  <si>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</si>
  <si>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</si>
  <si>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</si>
  <si>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</si>
  <si>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</si>
  <si>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</si>
  <si>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</si>
  <si>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</si>
  <si>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</si>
  <si>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</si>
  <si>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</si>
  <si>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</si>
  <si>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</si>
  <si>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</si>
  <si>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</si>
  <si>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</si>
  <si>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</si>
  <si>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</si>
  <si>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</si>
  <si>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</si>
  <si>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</si>
  <si>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</si>
  <si>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</si>
  <si>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</si>
  <si>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</si>
  <si>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</si>
  <si>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</si>
  <si>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</si>
  <si>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</si>
  <si>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</si>
  <si>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</si>
  <si>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</si>
  <si>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</si>
  <si>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</si>
  <si>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</si>
  <si>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</si>
  <si>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</si>
  <si>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</si>
  <si>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</si>
  <si>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</si>
  <si>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</si>
  <si>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</si>
  <si>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</si>
  <si>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</si>
  <si>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</si>
  <si>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</si>
  <si>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</si>
  <si>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</si>
  <si>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</si>
  <si>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</si>
  <si>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</si>
  <si>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</si>
  <si>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</si>
  <si>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</si>
  <si>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</si>
  <si>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</si>
  <si>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</si>
  <si>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</si>
  <si>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</si>
  <si>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</si>
  <si>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</si>
  <si>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</si>
  <si>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</si>
  <si>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</si>
  <si>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</si>
  <si>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</si>
  <si>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</si>
  <si>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</si>
  <si>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</si>
  <si>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</si>
  <si>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</si>
  <si>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</si>
  <si>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</si>
  <si>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</si>
  <si>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</si>
  <si>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</si>
  <si>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</si>
  <si>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</si>
  <si>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</si>
  <si>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</si>
  <si>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</si>
  <si>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</si>
  <si>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</si>
  <si>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</si>
  <si>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</si>
  <si>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</si>
  <si>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</si>
  <si>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</si>
  <si>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</si>
  <si>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</si>
  <si>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</si>
  <si>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</si>
  <si>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</si>
  <si>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</si>
  <si>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</si>
  <si>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</si>
  <si>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</si>
  <si>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</si>
  <si>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</si>
  <si>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</si>
  <si>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</si>
  <si>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</si>
  <si>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</si>
  <si>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</si>
  <si>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</si>
  <si>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</si>
  <si>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</si>
  <si>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</si>
  <si>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</si>
  <si>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</si>
  <si>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</si>
  <si>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</si>
  <si>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</si>
  <si>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</si>
  <si>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</si>
  <si>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</si>
  <si>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</si>
  <si>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</si>
  <si>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</si>
  <si>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</si>
  <si>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</si>
  <si>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</si>
  <si>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</si>
  <si>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</si>
  <si>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</si>
  <si>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</si>
  <si>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</si>
  <si>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</si>
  <si>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</si>
  <si>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</si>
  <si>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</si>
  <si>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</si>
  <si>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</si>
  <si>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</si>
  <si>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</si>
  <si>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</si>
  <si>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</si>
  <si>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</si>
  <si>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</si>
  <si>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</si>
  <si>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</si>
  <si>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</si>
  <si>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</si>
  <si>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</si>
  <si>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</si>
  <si>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</si>
  <si>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</si>
  <si>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</si>
  <si>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</si>
  <si>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</si>
  <si>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</si>
  <si>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</si>
  <si>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</si>
  <si>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</si>
  <si>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</si>
  <si>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</si>
  <si>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</si>
  <si>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</si>
  <si>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</si>
  <si>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</si>
  <si>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</si>
  <si>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</si>
  <si>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</si>
  <si>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</si>
  <si>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</si>
  <si>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</si>
  <si>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</si>
  <si>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</si>
  <si>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</si>
  <si>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</si>
  <si>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</si>
  <si>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</si>
  <si>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</si>
  <si>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</si>
  <si>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</si>
  <si>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</si>
  <si>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</si>
  <si>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</si>
  <si>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</si>
  <si>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</si>
  <si>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</si>
  <si>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</si>
  <si>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</si>
  <si>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</si>
  <si>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</si>
  <si>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</si>
  <si>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</si>
  <si>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</si>
  <si>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</si>
  <si>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</si>
  <si>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</si>
  <si>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</si>
  <si>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</si>
  <si>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</si>
  <si>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</si>
  <si>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</si>
  <si>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</si>
  <si>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</si>
  <si>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</si>
  <si>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</si>
  <si>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</si>
  <si>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</si>
  <si>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</si>
  <si>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</si>
  <si>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</si>
  <si>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</si>
  <si>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</si>
  <si>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</si>
  <si>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</si>
  <si>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</si>
  <si>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</si>
  <si>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</si>
  <si>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</si>
  <si>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</si>
  <si>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</si>
  <si>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</si>
  <si>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</si>
  <si>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</si>
  <si>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</si>
  <si>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</si>
  <si>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</si>
  <si>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</si>
  <si>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</si>
  <si>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</si>
  <si>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</si>
  <si>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</si>
  <si>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</si>
  <si>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</si>
  <si>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</si>
  <si>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</si>
  <si>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</si>
  <si>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</si>
  <si>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</si>
  <si>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</si>
  <si>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</si>
  <si>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</si>
  <si>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</si>
  <si>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</si>
  <si>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</si>
  <si>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</si>
  <si>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</si>
  <si>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</si>
  <si>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</si>
  <si>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</si>
  <si>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</si>
  <si>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</si>
  <si>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</si>
  <si>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</si>
  <si>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</si>
  <si>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</si>
  <si>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</si>
  <si>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</si>
  <si>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</si>
  <si>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</si>
  <si>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</si>
  <si>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</si>
  <si>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</si>
  <si>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</si>
  <si>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</si>
  <si>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</si>
  <si>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</si>
  <si>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</si>
  <si>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</si>
  <si>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</si>
  <si>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</si>
  <si>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</si>
  <si>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</si>
  <si>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</si>
  <si>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</si>
  <si>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</si>
  <si>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</si>
  <si>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</si>
  <si>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</si>
  <si>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</si>
  <si>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</si>
  <si>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</si>
  <si>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</si>
  <si>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</si>
  <si>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</si>
  <si>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</si>
  <si>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</si>
  <si>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</si>
  <si>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</si>
  <si>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</si>
  <si>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</si>
  <si>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</si>
  <si>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</si>
  <si>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</si>
  <si>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</si>
  <si>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</si>
  <si>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</si>
  <si>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</si>
  <si>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</si>
  <si>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</si>
  <si>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</si>
  <si>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</si>
  <si>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</si>
  <si>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</si>
  <si>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</si>
  <si>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</si>
  <si>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</si>
  <si>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</si>
  <si>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</si>
  <si>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</si>
  <si>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</si>
  <si>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</si>
  <si>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</si>
  <si>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</si>
  <si>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</si>
  <si>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</si>
  <si>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</si>
  <si>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</si>
  <si>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</si>
  <si>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</si>
  <si>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</si>
  <si>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</si>
  <si>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</si>
  <si>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</si>
  <si>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</si>
  <si>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</si>
  <si>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</si>
  <si>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</si>
  <si>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</si>
  <si>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</si>
  <si>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</si>
  <si>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</si>
  <si>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</si>
  <si>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</si>
  <si>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</si>
  <si>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</si>
  <si>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</si>
  <si>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</si>
  <si>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</si>
  <si>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</si>
  <si>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</si>
  <si>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</si>
  <si>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</si>
  <si>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</si>
  <si>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</si>
  <si>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</si>
  <si>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</si>
  <si>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</si>
  <si>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</si>
  <si>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</si>
  <si>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</si>
  <si>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</si>
  <si>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</si>
  <si>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</si>
  <si>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</si>
  <si>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</si>
  <si>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</si>
  <si>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</si>
  <si>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</si>
  <si>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</si>
  <si>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</si>
  <si>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</si>
  <si>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</si>
  <si>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</si>
  <si>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</si>
  <si>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</si>
  <si>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</si>
  <si>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</si>
  <si>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</si>
  <si>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</si>
  <si>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</si>
  <si>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</si>
  <si>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</si>
  <si>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</si>
  <si>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</si>
  <si>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</si>
  <si>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</si>
  <si>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</si>
  <si>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</si>
  <si>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</si>
  <si>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</si>
  <si>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</si>
  <si>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</si>
  <si>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</si>
  <si>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</si>
  <si>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</si>
  <si>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</si>
  <si>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</si>
  <si>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</si>
  <si>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</si>
  <si>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</si>
  <si>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</si>
  <si>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</si>
  <si>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</si>
  <si>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</si>
  <si>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</si>
  <si>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</si>
  <si>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</si>
  <si>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</si>
  <si>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</si>
  <si>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</si>
  <si>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</si>
  <si>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</si>
  <si>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</si>
  <si>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</si>
  <si>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</si>
  <si>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</si>
  <si>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</si>
  <si>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</si>
  <si>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</si>
  <si>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</si>
  <si>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</si>
  <si>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</si>
  <si>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</si>
  <si>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</si>
  <si>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</si>
  <si>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</si>
  <si>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</si>
  <si>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</si>
  <si>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</si>
  <si>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</si>
  <si>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</si>
  <si>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</si>
  <si>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</si>
  <si>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</si>
  <si>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</si>
  <si>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</si>
  <si>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</si>
  <si>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</si>
  <si>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</si>
  <si>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</si>
  <si>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</si>
  <si>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</si>
  <si>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</si>
  <si>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</si>
  <si>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</si>
  <si>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</si>
  <si>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</si>
  <si>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</si>
  <si>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</si>
  <si>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</si>
  <si>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</si>
  <si>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</si>
  <si>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</si>
  <si>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</si>
  <si>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</si>
  <si>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</si>
  <si>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</si>
  <si>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</si>
  <si>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</si>
  <si>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</si>
  <si>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</si>
  <si>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</si>
  <si>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</si>
  <si>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</si>
  <si>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</si>
  <si>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</si>
  <si>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</si>
  <si>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</si>
  <si>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</si>
  <si>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</si>
  <si>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</si>
  <si>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</si>
  <si>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</si>
  <si>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</si>
  <si>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</si>
  <si>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</si>
  <si>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</si>
  <si>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</si>
  <si>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</si>
  <si>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</si>
  <si>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</si>
  <si>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</si>
  <si>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</si>
  <si>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</si>
  <si>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</si>
  <si>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</si>
  <si>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</si>
  <si>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</si>
  <si>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</si>
  <si>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</si>
  <si>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</si>
  <si>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</si>
  <si>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</si>
  <si>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</si>
  <si>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</si>
  <si>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</si>
  <si>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</si>
  <si>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</si>
  <si>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</si>
  <si>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</si>
  <si>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</si>
  <si>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</si>
  <si>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</si>
  <si>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</si>
  <si>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</si>
  <si>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</si>
  <si>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</si>
  <si>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</si>
  <si>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</si>
  <si>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</si>
  <si>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</si>
  <si>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</si>
  <si>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</si>
  <si>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</si>
  <si>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</si>
  <si>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</si>
  <si>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</si>
  <si>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</si>
  <si>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</si>
  <si>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</si>
  <si>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</si>
  <si>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</si>
  <si>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</si>
  <si>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</si>
  <si>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</si>
  <si>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</si>
  <si>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</si>
  <si>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</si>
  <si>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</si>
  <si>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</si>
  <si>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</si>
  <si>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</si>
  <si>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</si>
  <si>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</si>
  <si>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</si>
  <si>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</si>
  <si>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</si>
  <si>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</si>
  <si>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</si>
  <si>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</si>
  <si>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</si>
  <si>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</si>
  <si>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</si>
  <si>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</si>
  <si>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</si>
  <si>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</si>
  <si>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</si>
  <si>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</si>
  <si>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</si>
  <si>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</si>
  <si>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</si>
  <si>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</si>
  <si>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</si>
  <si>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</si>
  <si>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</si>
  <si>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</si>
  <si>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</si>
  <si>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</si>
  <si>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</si>
  <si>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</si>
  <si>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</si>
  <si>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</si>
  <si>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</si>
  <si>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</si>
  <si>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</si>
  <si>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</si>
  <si>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</si>
  <si>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</si>
  <si>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</si>
  <si>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</si>
  <si>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</si>
  <si>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</si>
  <si>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</si>
  <si>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</si>
  <si>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</si>
  <si>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</si>
  <si>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</si>
  <si>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</si>
  <si>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</si>
  <si>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</si>
  <si>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</si>
  <si>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</si>
  <si>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</si>
  <si>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</si>
  <si>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</si>
  <si>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</si>
  <si>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</si>
  <si>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</si>
  <si>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</si>
  <si>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</si>
  <si>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</si>
  <si>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</si>
  <si>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</si>
  <si>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</si>
  <si>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</si>
  <si>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</si>
  <si>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</si>
  <si>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</si>
  <si>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</si>
  <si>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</si>
  <si>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</si>
  <si>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</si>
  <si>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</si>
  <si>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</si>
  <si>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</si>
  <si>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</si>
  <si>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</si>
  <si>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</si>
  <si>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</si>
  <si>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</si>
  <si>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</si>
  <si>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</si>
  <si>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</si>
  <si>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</si>
  <si>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</si>
  <si>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</si>
  <si>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</si>
  <si>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</si>
  <si>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</si>
  <si>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</si>
  <si>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</si>
  <si>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</si>
  <si>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</si>
  <si>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</si>
  <si>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</si>
  <si>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</si>
  <si>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</si>
  <si>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</si>
  <si>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</si>
  <si>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</si>
  <si>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</si>
  <si>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</si>
  <si>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</si>
  <si>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</si>
  <si>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</si>
  <si>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</si>
  <si>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</si>
  <si>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</si>
  <si>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</si>
  <si>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</si>
  <si>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</si>
  <si>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</si>
  <si>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</si>
  <si>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</si>
  <si>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</si>
  <si>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</si>
  <si>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</si>
  <si>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</si>
  <si>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</si>
  <si>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</si>
  <si>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</si>
  <si>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</si>
  <si>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</si>
  <si>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</si>
  <si>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</si>
  <si>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</si>
  <si>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</si>
  <si>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</si>
  <si>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</si>
  <si>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</si>
  <si>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</si>
  <si>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</si>
  <si>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</si>
  <si>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</si>
  <si>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</si>
  <si>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</si>
  <si>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</si>
  <si>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</si>
  <si>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</si>
  <si>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</si>
  <si>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</si>
  <si>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</si>
  <si>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</si>
  <si>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</si>
  <si>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</si>
  <si>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</si>
  <si>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</si>
  <si>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</si>
  <si>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</si>
  <si>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</si>
  <si>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</si>
  <si>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</si>
  <si>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</si>
  <si>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</si>
  <si>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</si>
  <si>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</si>
  <si>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</si>
  <si>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</si>
  <si>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</si>
  <si>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</si>
  <si>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</si>
  <si>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</si>
  <si>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</si>
  <si>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</si>
  <si>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</si>
  <si>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</si>
  <si>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</si>
  <si>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</si>
  <si>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</si>
  <si>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</si>
  <si>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</si>
  <si>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</si>
  <si>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</si>
  <si>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</si>
  <si>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</si>
  <si>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</si>
  <si>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</si>
  <si>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</si>
  <si>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</si>
  <si>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</si>
  <si>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</si>
  <si>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</si>
  <si>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</si>
  <si>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</si>
  <si>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</si>
  <si>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</si>
  <si>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</si>
  <si>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</si>
  <si>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</si>
  <si>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</si>
  <si>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</si>
  <si>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</si>
  <si>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</si>
  <si>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</si>
  <si>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</si>
  <si>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</si>
  <si>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</si>
  <si>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</si>
  <si>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</si>
  <si>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</si>
  <si>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</si>
  <si>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</si>
  <si>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</si>
  <si>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</si>
  <si>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</si>
  <si>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</si>
  <si>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</si>
  <si>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</si>
  <si>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</si>
  <si>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</si>
  <si>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</si>
  <si>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</si>
  <si>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</si>
  <si>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</si>
  <si>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</si>
  <si>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</si>
  <si>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</si>
  <si>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</si>
  <si>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</si>
  <si>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</si>
  <si>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</si>
  <si>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</si>
  <si>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</si>
  <si>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</si>
  <si>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</si>
  <si>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</si>
  <si>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</si>
  <si>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</si>
  <si>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</si>
  <si>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</si>
  <si>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</si>
  <si>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</si>
  <si>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</si>
  <si>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</si>
  <si>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</si>
  <si>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</si>
  <si>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</si>
  <si>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</si>
  <si>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</si>
  <si>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</si>
  <si>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</si>
  <si>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</si>
  <si>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</si>
  <si>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</si>
  <si>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</si>
  <si>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</si>
  <si>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</si>
  <si>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</si>
  <si>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</si>
  <si>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</si>
  <si>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</si>
  <si>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</si>
  <si>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</si>
  <si>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</si>
  <si>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</si>
  <si>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</si>
  <si>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</si>
  <si>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</si>
  <si>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</si>
  <si>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</si>
  <si>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</si>
  <si>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</si>
  <si>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</si>
  <si>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</si>
  <si>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</si>
  <si>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</si>
  <si>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</si>
  <si>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</si>
  <si>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</si>
  <si>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</si>
  <si>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</si>
  <si>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</si>
  <si>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</si>
  <si>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</si>
  <si>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</si>
  <si>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</si>
  <si>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</si>
  <si>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</si>
  <si>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</si>
  <si>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</si>
  <si>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</si>
  <si>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</si>
  <si>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</si>
  <si>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</si>
  <si>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</si>
  <si>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</si>
  <si>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</si>
  <si>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</si>
  <si>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</si>
  <si>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</si>
  <si>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</si>
  <si>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</si>
  <si>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</si>
  <si>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</si>
  <si>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</si>
  <si>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</si>
  <si>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</si>
  <si>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</si>
  <si>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</si>
  <si>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</si>
  <si>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</si>
  <si>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</si>
  <si>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</si>
  <si>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</si>
  <si>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</si>
  <si>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</si>
  <si>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</si>
  <si>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</si>
  <si>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</si>
  <si>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</si>
  <si>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</si>
  <si>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</si>
  <si>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</si>
  <si>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</si>
  <si>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</si>
  <si>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</si>
  <si>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</si>
  <si>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</si>
  <si>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</si>
  <si>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</si>
  <si>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</si>
  <si>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</si>
  <si>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</si>
  <si>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</si>
  <si>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</si>
  <si>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</si>
  <si>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</si>
  <si>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</si>
  <si>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</si>
  <si>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</si>
  <si>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</si>
  <si>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</si>
  <si>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</si>
  <si>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</si>
  <si>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</si>
  <si>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</si>
  <si>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</si>
  <si>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</si>
  <si>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</si>
  <si>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</si>
  <si>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</si>
  <si>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</si>
  <si>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</si>
  <si>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</si>
  <si>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</si>
  <si>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</si>
  <si>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</si>
  <si>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</si>
  <si>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</si>
  <si>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</si>
  <si>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</si>
  <si>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</si>
  <si>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</si>
  <si>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</si>
  <si>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</si>
  <si>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</si>
  <si>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</si>
  <si>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</si>
  <si>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</si>
  <si>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</si>
  <si>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</si>
  <si>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</si>
  <si>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</si>
  <si>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</si>
  <si>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</si>
  <si>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</si>
  <si>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</si>
  <si>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</si>
  <si>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</si>
  <si>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</si>
  <si>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</si>
  <si>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</si>
  <si>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</si>
  <si>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</si>
  <si>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</si>
  <si>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</si>
  <si>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</si>
  <si>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</si>
  <si>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</si>
  <si>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</si>
  <si>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</si>
  <si>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</si>
  <si>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</si>
  <si>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</si>
  <si>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</si>
  <si>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</si>
  <si>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</si>
  <si>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</si>
  <si>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</si>
  <si>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</si>
  <si>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</si>
  <si>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</si>
  <si>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</si>
  <si>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</si>
  <si>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</si>
  <si>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</si>
  <si>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</si>
  <si>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</si>
  <si>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</si>
  <si>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</si>
  <si>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</si>
  <si>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</si>
  <si>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</si>
  <si>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</si>
  <si>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</si>
  <si>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</si>
  <si>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</si>
  <si>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</si>
  <si>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</si>
  <si>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</si>
  <si>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</si>
  <si>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</si>
  <si>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</si>
  <si>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</si>
  <si>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</si>
  <si>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</si>
  <si>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</si>
  <si>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</si>
  <si>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</si>
  <si>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</si>
  <si>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</si>
  <si>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</si>
  <si>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</si>
  <si>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</si>
  <si>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</si>
  <si>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</si>
  <si>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</si>
  <si>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</si>
  <si>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</si>
  <si>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</si>
  <si>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</si>
  <si>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</si>
  <si>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</si>
  <si>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</si>
  <si>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</si>
  <si>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</si>
  <si>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</si>
  <si>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</si>
  <si>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</si>
  <si>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</si>
  <si>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</si>
  <si>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</si>
  <si>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</si>
  <si>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</si>
  <si>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</si>
  <si>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</si>
  <si>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</si>
  <si>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</si>
  <si>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</si>
  <si>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</si>
  <si>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</si>
  <si>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</si>
  <si>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</si>
  <si>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</si>
  <si>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</si>
  <si>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</si>
  <si>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</si>
  <si>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</si>
  <si>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</si>
  <si>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</si>
  <si>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</si>
  <si>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</si>
  <si>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</si>
  <si>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</si>
  <si>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</si>
  <si>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</si>
  <si>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</si>
  <si>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</si>
  <si>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</si>
  <si>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</si>
  <si>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</si>
  <si>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</si>
  <si>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</si>
  <si>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</si>
  <si>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</si>
  <si>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</si>
  <si>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</si>
  <si>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</si>
  <si>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</si>
  <si>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</si>
  <si>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</si>
  <si>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</si>
  <si>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</si>
  <si>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</si>
  <si>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</si>
  <si>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</si>
  <si>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</si>
  <si>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</si>
  <si>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</si>
  <si>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</si>
  <si>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</si>
  <si>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</si>
  <si>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</si>
  <si>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</si>
  <si>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</si>
  <si>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</si>
  <si>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</si>
  <si>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</si>
  <si>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</si>
  <si>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</si>
  <si>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</si>
  <si>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</si>
  <si>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</si>
  <si>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</si>
  <si>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</si>
  <si>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</si>
  <si>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</si>
  <si>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</si>
  <si>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</si>
  <si>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</si>
  <si>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</si>
  <si>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</si>
  <si>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</si>
  <si>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</si>
  <si>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</si>
  <si>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</si>
  <si>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</si>
  <si>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</si>
  <si>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</si>
  <si>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</si>
  <si>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</si>
  <si>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</si>
  <si>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</si>
  <si>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</si>
  <si>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</si>
  <si>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</si>
  <si>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</si>
  <si>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</si>
  <si>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</si>
  <si>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</si>
  <si>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</si>
  <si>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</si>
  <si>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</si>
  <si>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</si>
  <si>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</si>
  <si>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</si>
  <si>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</si>
  <si>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</si>
  <si>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</si>
  <si>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</si>
  <si>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</si>
  <si>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</si>
  <si>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</si>
  <si>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</si>
  <si>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</si>
  <si>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</si>
  <si>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</si>
  <si>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</si>
  <si>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</si>
  <si>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</si>
  <si>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</si>
  <si>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</si>
  <si>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</si>
  <si>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</si>
  <si>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</si>
  <si>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</si>
  <si>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</si>
  <si>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</si>
  <si>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</si>
  <si>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</si>
  <si>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</si>
  <si>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</si>
  <si>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</si>
  <si>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</si>
  <si>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</si>
  <si>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</si>
  <si>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</si>
  <si>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</si>
  <si>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</si>
  <si>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</si>
  <si>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</si>
  <si>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</si>
  <si>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</si>
  <si>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</si>
  <si>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</si>
  <si>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</si>
  <si>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</si>
  <si>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</si>
  <si>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</si>
  <si>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</si>
  <si>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</si>
  <si>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</si>
  <si>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</si>
  <si>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</si>
  <si>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</si>
  <si>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</si>
  <si>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</si>
  <si>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</si>
  <si>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</si>
  <si>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</si>
  <si>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</si>
  <si>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</si>
  <si>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</si>
  <si>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</si>
  <si>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</si>
  <si>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</si>
  <si>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</si>
  <si>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</si>
  <si>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</si>
  <si>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</si>
  <si>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</si>
  <si>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</si>
  <si>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</si>
  <si>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</si>
  <si>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</si>
  <si>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</si>
  <si>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</si>
  <si>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</si>
  <si>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</si>
  <si>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</si>
  <si>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</si>
  <si>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</si>
  <si>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</si>
  <si>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</si>
  <si>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</si>
  <si>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</si>
  <si>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</si>
  <si>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</si>
  <si>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</si>
  <si>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</si>
  <si>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</si>
  <si>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</si>
  <si>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</si>
  <si>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</si>
  <si>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</si>
  <si>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</si>
  <si>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</si>
  <si>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</si>
  <si>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</si>
  <si>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</si>
  <si>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</si>
  <si>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</si>
  <si>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</si>
  <si>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</si>
  <si>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</si>
  <si>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</si>
  <si>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</si>
  <si>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</si>
  <si>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</si>
  <si>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</si>
  <si>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</si>
  <si>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</si>
  <si>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</si>
  <si>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</si>
  <si>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</si>
  <si>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</si>
  <si>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</si>
  <si>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</si>
  <si>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</si>
  <si>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</si>
  <si>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</si>
  <si>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</si>
  <si>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</si>
  <si>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</si>
  <si>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</si>
  <si>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</si>
  <si>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</si>
  <si>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</si>
  <si>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</si>
  <si>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</si>
  <si>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</si>
  <si>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</si>
  <si>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</si>
  <si>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</si>
  <si>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</si>
  <si>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</si>
  <si>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</si>
  <si>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</si>
  <si>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</si>
  <si>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</si>
  <si>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</si>
  <si>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</si>
  <si>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</si>
  <si>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</si>
  <si>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</si>
  <si>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</si>
  <si>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</si>
  <si>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</si>
  <si>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</si>
  <si>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</si>
  <si>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</si>
  <si>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</si>
  <si>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</si>
  <si>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</si>
  <si>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</si>
  <si>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</si>
  <si>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</si>
  <si>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</si>
  <si>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</si>
  <si>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</si>
  <si>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</si>
  <si>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</si>
  <si>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</si>
  <si>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</si>
  <si>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</si>
  <si>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</si>
  <si>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</si>
  <si>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</si>
  <si>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</si>
  <si>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</si>
  <si>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</si>
  <si>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</si>
  <si>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</si>
  <si>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</si>
  <si>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</si>
  <si>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</si>
  <si>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</si>
  <si>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</si>
  <si>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</si>
  <si>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</si>
  <si>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</si>
  <si>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</si>
  <si>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</si>
  <si>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</si>
  <si>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</si>
  <si>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</si>
  <si>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</si>
  <si>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</si>
  <si>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</si>
  <si>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</si>
  <si>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</si>
  <si>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</si>
  <si>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</si>
  <si>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</si>
  <si>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</si>
  <si>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</si>
  <si>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</si>
  <si>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</si>
  <si>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</si>
  <si>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</si>
  <si>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</si>
  <si>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</si>
  <si>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</si>
  <si>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</si>
  <si>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</si>
  <si>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</si>
  <si>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</si>
  <si>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</si>
  <si>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</si>
  <si>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</si>
  <si>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</si>
  <si>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</si>
  <si>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</si>
  <si>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</si>
  <si>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</si>
  <si>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</si>
  <si>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</si>
  <si>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</si>
  <si>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</si>
  <si>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</si>
  <si>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</si>
  <si>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</si>
  <si>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</si>
  <si>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</si>
  <si>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</si>
  <si>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</si>
  <si>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</si>
  <si>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</si>
  <si>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</si>
  <si>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</si>
  <si>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</si>
  <si>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</si>
  <si>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</si>
  <si>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</si>
  <si>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</si>
  <si>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</si>
  <si>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</si>
  <si>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</si>
  <si>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</si>
  <si>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</si>
  <si>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</si>
  <si>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</si>
  <si>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</si>
  <si>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</si>
  <si>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</si>
  <si>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</si>
  <si>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</si>
  <si>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</si>
  <si>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</si>
  <si>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</si>
  <si>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</si>
  <si>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</si>
  <si>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</si>
  <si>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</si>
  <si>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</si>
  <si>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</si>
  <si>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</si>
  <si>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</si>
  <si>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</si>
  <si>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</si>
  <si>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</si>
  <si>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</si>
  <si>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</si>
  <si>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</si>
  <si>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</si>
  <si>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</si>
  <si>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</si>
  <si>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</si>
  <si>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</si>
  <si>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</si>
  <si>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</si>
  <si>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</si>
  <si>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</si>
  <si>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</si>
  <si>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</si>
  <si>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</si>
  <si>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</si>
  <si>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</si>
  <si>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</si>
  <si>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</si>
  <si>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</si>
  <si>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</si>
  <si>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</si>
  <si>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</si>
  <si>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</si>
  <si>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</si>
  <si>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</si>
  <si>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</si>
  <si>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</si>
  <si>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</si>
  <si>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</si>
  <si>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</si>
  <si>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</si>
  <si>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</si>
  <si>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</si>
  <si>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</si>
  <si>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</si>
  <si>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</si>
  <si>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</si>
  <si>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</si>
  <si>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</si>
  <si>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</si>
  <si>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</si>
  <si>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</si>
  <si>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</si>
  <si>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</si>
  <si>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</si>
  <si>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</si>
  <si>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</si>
  <si>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</si>
  <si>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</si>
  <si>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</si>
  <si>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</si>
  <si>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</si>
  <si>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</si>
  <si>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</si>
  <si>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</si>
  <si>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</si>
  <si>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</si>
  <si>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</si>
  <si>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</si>
  <si>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</si>
  <si>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</si>
  <si>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</si>
  <si>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</si>
  <si>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</si>
  <si>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</si>
  <si>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</si>
  <si>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</si>
  <si>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</si>
  <si>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</si>
  <si>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</si>
  <si>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</si>
  <si>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</si>
  <si>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</si>
  <si>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</si>
  <si>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</si>
  <si>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</si>
  <si>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</si>
  <si>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</si>
  <si>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</si>
  <si>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</si>
  <si>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</si>
  <si>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</si>
  <si>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</si>
  <si>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</si>
  <si>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</si>
  <si>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</si>
  <si>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</si>
  <si>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</si>
  <si>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</si>
  <si>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</si>
  <si>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</si>
  <si>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</si>
  <si>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</si>
  <si>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</si>
  <si>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</si>
  <si>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</si>
  <si>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</si>
  <si>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</si>
  <si>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</si>
  <si>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</si>
  <si>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</si>
  <si>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</si>
  <si>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</si>
  <si>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</si>
  <si>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</si>
  <si>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</si>
  <si>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</si>
  <si>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</si>
  <si>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</si>
  <si>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</si>
  <si>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</si>
  <si>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</si>
  <si>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</si>
  <si>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</si>
  <si>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</si>
  <si>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</si>
  <si>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</si>
  <si>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</si>
  <si>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</si>
  <si>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</si>
  <si>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</si>
  <si>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</si>
  <si>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</si>
  <si>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</si>
  <si>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</si>
  <si>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</si>
  <si>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</si>
  <si>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</si>
  <si>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</si>
  <si>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</si>
  <si>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</si>
  <si>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</si>
  <si>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</si>
  <si>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</si>
  <si>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</si>
  <si>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</si>
  <si>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</si>
  <si>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</si>
  <si>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</si>
  <si>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</si>
  <si>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</si>
  <si>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</si>
  <si>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</si>
  <si>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</si>
  <si>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</si>
  <si>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</si>
  <si>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</si>
  <si>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</si>
  <si>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</si>
  <si>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</si>
  <si>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</si>
  <si>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</si>
  <si>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</si>
  <si>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</si>
  <si>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</si>
  <si>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</si>
  <si>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</si>
  <si>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</si>
  <si>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</si>
  <si>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</si>
  <si>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</si>
  <si>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</si>
  <si>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</si>
  <si>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</si>
  <si>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</si>
  <si>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</si>
  <si>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</si>
  <si>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</si>
  <si>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</si>
  <si>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</si>
  <si>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</si>
  <si>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</si>
  <si>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</si>
  <si>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</si>
  <si>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</si>
  <si>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</si>
  <si>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</si>
  <si>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</si>
  <si>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</si>
  <si>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</si>
  <si>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</si>
  <si>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</si>
  <si>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</si>
  <si>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</si>
  <si>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</si>
  <si>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</si>
  <si>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</si>
  <si>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</si>
  <si>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</si>
  <si>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</si>
  <si>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</si>
  <si>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</si>
  <si>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</si>
  <si>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</si>
  <si>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</si>
  <si>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</si>
  <si>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</si>
  <si>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</si>
  <si>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</si>
  <si>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</si>
  <si>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</si>
  <si>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</si>
  <si>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</si>
  <si>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</si>
  <si>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</si>
  <si>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</si>
  <si>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</si>
  <si>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</si>
  <si>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</si>
  <si>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</si>
  <si>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</si>
  <si>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</si>
  <si>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</si>
  <si>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</si>
  <si>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</si>
  <si>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</si>
  <si>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</si>
  <si>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</si>
  <si>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</si>
  <si>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</si>
  <si>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</si>
  <si>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</si>
  <si>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</si>
  <si>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</si>
  <si>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</si>
  <si>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</si>
  <si>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</si>
  <si>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</si>
  <si>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</si>
  <si>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</si>
  <si>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</si>
  <si>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</si>
  <si>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</si>
  <si>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</si>
  <si>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</si>
  <si>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</si>
  <si>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</si>
  <si>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</si>
  <si>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</si>
  <si>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</si>
  <si>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</si>
  <si>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</si>
  <si>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</si>
  <si>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</si>
  <si>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</si>
  <si>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</si>
  <si>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</si>
  <si>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</si>
  <si>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</si>
  <si>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</si>
  <si>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</si>
  <si>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</si>
  <si>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</si>
  <si>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</si>
  <si>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</si>
  <si>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</si>
  <si>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</si>
  <si>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</si>
  <si>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</si>
  <si>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</si>
  <si>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</si>
  <si>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</si>
  <si>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</si>
  <si>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</si>
  <si>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</si>
  <si>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</si>
  <si>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</si>
  <si>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</si>
  <si>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</si>
  <si>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</si>
  <si>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</si>
  <si>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</si>
  <si>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</si>
  <si>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</si>
  <si>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</si>
  <si>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</si>
  <si>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</si>
  <si>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</si>
  <si>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</si>
  <si>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</si>
  <si>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</si>
  <si>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</si>
  <si>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</si>
  <si>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</si>
  <si>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</si>
  <si>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</si>
  <si>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</si>
  <si>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</si>
  <si>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</si>
  <si>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</si>
  <si>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</si>
  <si>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</si>
  <si>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</si>
  <si>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</si>
  <si>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</si>
  <si>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</si>
  <si>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</si>
  <si>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</si>
  <si>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</si>
  <si>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</si>
  <si>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</si>
  <si>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</si>
  <si>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</si>
  <si>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</si>
  <si>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</si>
  <si>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</si>
  <si>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</si>
  <si>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</si>
  <si>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</si>
  <si>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</si>
  <si>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</si>
  <si>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</si>
  <si>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</si>
  <si>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</si>
  <si>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</si>
  <si>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</si>
  <si>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</si>
  <si>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</si>
  <si>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</si>
  <si>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</si>
  <si>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</si>
  <si>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</si>
  <si>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</si>
  <si>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</si>
  <si>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</si>
  <si>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</si>
  <si>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</si>
  <si>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</si>
  <si>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</si>
  <si>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</si>
  <si>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</si>
  <si>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</si>
  <si>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</si>
  <si>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</si>
  <si>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</si>
  <si>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</si>
  <si>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</si>
  <si>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</si>
  <si>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</si>
  <si>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</si>
  <si>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</si>
  <si>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</si>
  <si>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</si>
  <si>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</si>
  <si>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</si>
  <si>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</si>
  <si>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</si>
  <si>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</si>
  <si>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</si>
  <si>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</si>
  <si>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</si>
  <si>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</si>
  <si>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</si>
  <si>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</si>
  <si>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</si>
  <si>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</si>
  <si>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</si>
  <si>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</si>
  <si>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</si>
  <si>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</si>
  <si>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</si>
  <si>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</si>
  <si>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</si>
  <si>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</si>
  <si>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</si>
  <si>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</si>
  <si>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</si>
  <si>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</si>
  <si>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</si>
  <si>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</si>
  <si>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</si>
  <si>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</si>
  <si>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</si>
  <si>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</si>
  <si>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</si>
  <si>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</si>
  <si>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</si>
  <si>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</si>
  <si>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</si>
  <si>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</si>
  <si>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</si>
  <si>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</si>
  <si>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</si>
  <si>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</si>
  <si>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</si>
  <si>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</si>
  <si>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</si>
  <si>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</si>
  <si>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</si>
  <si>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</si>
  <si>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</si>
  <si>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</si>
  <si>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</si>
  <si>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</si>
  <si>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</si>
  <si>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</si>
  <si>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</si>
  <si>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</si>
  <si>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</si>
  <si>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</si>
  <si>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</si>
  <si>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</si>
  <si>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</si>
  <si>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</si>
  <si>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</si>
  <si>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</si>
  <si>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</si>
  <si>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</si>
  <si>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</si>
  <si>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</si>
  <si>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</si>
  <si>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</si>
  <si>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</si>
  <si>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</si>
  <si>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</si>
  <si>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</si>
  <si>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</si>
  <si>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</si>
  <si>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</si>
  <si>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</si>
  <si>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</si>
  <si>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</si>
  <si>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</si>
  <si>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</si>
  <si>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</si>
  <si>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</si>
  <si>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</si>
  <si>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</si>
  <si>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</si>
  <si>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</si>
  <si>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</si>
  <si>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</si>
  <si>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</si>
  <si>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</si>
  <si>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</si>
  <si>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</si>
  <si>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</si>
  <si>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</si>
  <si>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</si>
  <si>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</si>
  <si>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</si>
  <si>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</si>
  <si>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</si>
  <si>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</si>
  <si>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</si>
  <si>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</si>
  <si>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</si>
  <si>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</si>
  <si>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</si>
  <si>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</si>
  <si>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</si>
  <si>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</si>
  <si>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</si>
  <si>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</si>
  <si>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</si>
  <si>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</si>
  <si>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</si>
  <si>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</si>
  <si>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</si>
  <si>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</si>
  <si>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</si>
  <si>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</si>
  <si>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</si>
  <si>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</si>
  <si>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</si>
  <si>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</si>
  <si>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</si>
  <si>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</si>
  <si>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</si>
  <si>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</si>
  <si>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</si>
  <si>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</si>
  <si>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</si>
  <si>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</si>
  <si>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</si>
  <si>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</si>
  <si>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</si>
  <si>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</si>
  <si>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</si>
  <si>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</si>
  <si>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</si>
  <si>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</si>
  <si>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</si>
  <si>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</si>
  <si>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</si>
  <si>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</si>
  <si>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</si>
  <si>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</si>
  <si>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</si>
  <si>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</si>
  <si>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</si>
  <si>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</si>
  <si>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</si>
  <si>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</si>
  <si>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</si>
  <si>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</si>
  <si>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</si>
  <si>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</si>
  <si>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</si>
  <si>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</si>
  <si>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</si>
  <si>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</si>
  <si>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</si>
  <si>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</si>
  <si>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</si>
  <si>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</si>
  <si>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</si>
  <si>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</si>
  <si>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</si>
  <si>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</si>
  <si>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</si>
  <si>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</si>
  <si>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</si>
  <si>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</si>
  <si>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</si>
  <si>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</si>
  <si>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</si>
  <si>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</si>
  <si>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</si>
  <si>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</si>
  <si>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</si>
  <si>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</si>
  <si>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</si>
  <si>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</si>
  <si>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</si>
  <si>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</si>
  <si>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</si>
  <si>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</si>
  <si>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</si>
  <si>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</si>
  <si>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</si>
  <si>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</si>
  <si>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</si>
  <si>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</si>
  <si>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</si>
  <si>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</si>
  <si>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</si>
  <si>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</si>
  <si>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</si>
  <si>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</si>
  <si>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</si>
  <si>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</si>
  <si>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</si>
  <si>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</si>
  <si>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</si>
  <si>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</si>
  <si>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</si>
  <si>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</si>
  <si>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</si>
  <si>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</si>
  <si>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</si>
  <si>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</si>
  <si>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</si>
  <si>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</si>
  <si>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</si>
  <si>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</si>
  <si>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</si>
  <si>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</si>
  <si>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</si>
  <si>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</si>
  <si>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</si>
  <si>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</si>
  <si>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</si>
  <si>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</si>
  <si>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</si>
  <si>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</si>
  <si>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</si>
  <si>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</si>
  <si>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</si>
  <si>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</si>
  <si>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</si>
  <si>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</si>
  <si>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</si>
  <si>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</si>
  <si>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</si>
  <si>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</si>
  <si>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</si>
  <si>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</si>
  <si>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</si>
  <si>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</si>
  <si>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</si>
  <si>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</si>
  <si>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</si>
  <si>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</si>
  <si>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</si>
  <si>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</si>
  <si>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</si>
  <si>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</si>
  <si>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</si>
  <si>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</si>
  <si>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</si>
  <si>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</si>
  <si>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</si>
  <si>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</si>
  <si>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</si>
  <si>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</si>
  <si>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</si>
  <si>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</si>
  <si>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</si>
  <si>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</si>
  <si>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</si>
  <si>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</si>
  <si>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</si>
  <si>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</si>
  <si>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</si>
  <si>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</si>
  <si>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</si>
  <si>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</si>
  <si>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</si>
  <si>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</si>
  <si>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</si>
  <si>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</si>
  <si>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</si>
  <si>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</si>
  <si>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</si>
  <si>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</si>
  <si>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</si>
  <si>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</si>
  <si>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</si>
  <si>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</si>
  <si>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</si>
  <si>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</si>
  <si>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</si>
  <si>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</si>
  <si>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</si>
  <si>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</si>
  <si>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</si>
  <si>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</si>
  <si>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</si>
  <si>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</si>
  <si>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</si>
  <si>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</si>
  <si>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</si>
  <si>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</si>
  <si>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</si>
  <si>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</si>
  <si>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</si>
  <si>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</si>
  <si>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</si>
  <si>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</si>
  <si>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</si>
  <si>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</si>
  <si>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</si>
  <si>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</si>
  <si>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</si>
  <si>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</si>
  <si>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</si>
  <si>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</si>
  <si>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</si>
  <si>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</si>
  <si>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</si>
  <si>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</si>
  <si>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</si>
  <si>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</si>
  <si>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</si>
  <si>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</si>
  <si>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</si>
  <si>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</si>
  <si>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</si>
  <si>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</si>
  <si>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</si>
  <si>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</si>
  <si>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</si>
  <si>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</si>
  <si>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</si>
  <si>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</si>
  <si>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</si>
  <si>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</si>
  <si>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</si>
  <si>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</si>
  <si>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</si>
  <si>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</si>
  <si>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</si>
  <si>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</si>
  <si>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</si>
  <si>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</si>
  <si>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</si>
  <si>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</si>
  <si>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</si>
  <si>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</si>
  <si>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</si>
  <si>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</si>
  <si>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</si>
  <si>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</si>
  <si>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</si>
  <si>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</si>
  <si>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</si>
  <si>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</si>
  <si>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</si>
  <si>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</si>
  <si>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</si>
  <si>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</si>
  <si>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</si>
  <si>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</si>
  <si>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</si>
  <si>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</si>
  <si>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</si>
  <si>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</si>
  <si>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</si>
  <si>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</si>
  <si>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</si>
  <si>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</si>
  <si>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</si>
  <si>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</si>
  <si>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</si>
  <si>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</si>
  <si>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</si>
  <si>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</si>
  <si>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</si>
  <si>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</si>
  <si>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</si>
  <si>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</si>
  <si>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</si>
  <si>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</si>
  <si>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</si>
  <si>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</si>
  <si>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</si>
  <si>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</si>
  <si>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</si>
  <si>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</si>
  <si>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</si>
  <si>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</si>
  <si>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</si>
  <si>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</si>
  <si>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</si>
  <si>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</si>
  <si>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</si>
  <si>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</si>
  <si>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</si>
  <si>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</si>
  <si>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</si>
  <si>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</si>
  <si>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</si>
  <si>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</si>
  <si>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</si>
  <si>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</si>
  <si>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</si>
  <si>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</si>
  <si>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</si>
  <si>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</si>
  <si>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</si>
  <si>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</si>
  <si>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</si>
  <si>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</si>
  <si>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</si>
  <si>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</si>
  <si>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</si>
  <si>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</si>
  <si>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</si>
  <si>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</si>
  <si>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</si>
  <si>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</si>
  <si>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</si>
  <si>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</si>
  <si>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</si>
  <si>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</si>
  <si>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</si>
  <si>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</si>
  <si>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</si>
  <si>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</si>
  <si>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</si>
  <si>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</si>
  <si>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</si>
  <si>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</si>
  <si>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</si>
  <si>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</si>
  <si>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</si>
  <si>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</si>
  <si>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</si>
  <si>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</si>
  <si>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</si>
  <si>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</si>
  <si>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</si>
  <si>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</si>
  <si>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</si>
  <si>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</si>
  <si>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</si>
  <si>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</si>
  <si>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</si>
  <si>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</si>
  <si>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</si>
  <si>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</si>
  <si>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</si>
  <si>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</si>
  <si>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</si>
  <si>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</si>
  <si>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</si>
  <si>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</si>
  <si>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</si>
  <si>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</si>
  <si>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</si>
  <si>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</si>
  <si>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</si>
  <si>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</si>
  <si>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</si>
  <si>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</si>
  <si>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</si>
  <si>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</si>
  <si>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</si>
  <si>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</si>
  <si>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</si>
  <si>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</si>
  <si>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</si>
  <si>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</si>
  <si>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</si>
  <si>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</si>
  <si>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</si>
  <si>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</si>
  <si>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</si>
  <si>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</si>
  <si>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</si>
  <si>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</si>
  <si>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</si>
  <si>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</si>
  <si>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</si>
  <si>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</si>
  <si>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</si>
  <si>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</si>
  <si>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</si>
  <si>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</si>
  <si>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</si>
  <si>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</si>
  <si>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</si>
  <si>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</si>
  <si>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</si>
  <si>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</si>
  <si>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</si>
  <si>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</si>
  <si>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</si>
  <si>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</si>
  <si>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</si>
  <si>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</si>
  <si>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</si>
  <si>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</si>
  <si>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</si>
  <si>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</si>
  <si>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</si>
  <si>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</si>
  <si>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</si>
  <si>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</si>
  <si>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</si>
  <si>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</si>
  <si>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</si>
  <si>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</si>
  <si>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</si>
  <si>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</si>
  <si>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</si>
  <si>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</si>
  <si>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</si>
  <si>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</si>
  <si>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</si>
  <si>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</si>
  <si>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</si>
  <si>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</si>
  <si>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</si>
  <si>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</si>
  <si>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</si>
  <si>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</si>
  <si>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</si>
  <si>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</si>
  <si>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</si>
  <si>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</si>
  <si>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</si>
  <si>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</si>
  <si>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</si>
  <si>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</si>
  <si>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</si>
  <si>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</si>
  <si>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</si>
  <si>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</si>
  <si>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</si>
  <si>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</si>
  <si>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</si>
  <si>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</si>
  <si>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</si>
  <si>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</si>
  <si>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</si>
  <si>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</si>
  <si>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</si>
  <si>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</si>
  <si>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</si>
  <si>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</si>
  <si>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</si>
  <si>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</si>
  <si>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</si>
  <si>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</si>
  <si>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</si>
  <si>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</si>
  <si>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</si>
  <si>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</si>
  <si>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</si>
  <si>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</si>
  <si>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</si>
  <si>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</si>
  <si>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</si>
  <si>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</si>
  <si>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</si>
  <si>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</si>
  <si>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</si>
  <si>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</si>
  <si>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</si>
  <si>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</si>
  <si>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</si>
  <si>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</si>
  <si>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</si>
  <si>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</si>
  <si>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</si>
  <si>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</si>
  <si>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</si>
  <si>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</si>
  <si>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</si>
  <si>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</si>
  <si>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</si>
  <si>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</si>
  <si>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</si>
  <si>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</si>
  <si>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</si>
  <si>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</si>
  <si>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</si>
  <si>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</si>
  <si>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</si>
  <si>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</si>
  <si>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</si>
  <si>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</si>
  <si>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</si>
  <si>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</si>
  <si>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</si>
  <si>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</si>
  <si>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</si>
  <si>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</si>
  <si>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</si>
  <si>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</si>
  <si>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</si>
  <si>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</si>
  <si>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</si>
  <si>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</si>
  <si>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</si>
  <si>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</si>
  <si>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</si>
  <si>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</si>
  <si>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</si>
  <si>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</si>
  <si>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</si>
  <si>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</si>
  <si>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</si>
  <si>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</si>
  <si>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</si>
  <si>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</si>
  <si>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</si>
  <si>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</si>
  <si>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</si>
  <si>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</si>
  <si>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</si>
  <si>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</si>
  <si>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</si>
  <si>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</si>
  <si>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</si>
  <si>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</si>
  <si>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</si>
  <si>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</si>
  <si>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</si>
  <si>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</si>
  <si>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</si>
  <si>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</si>
  <si>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</si>
  <si>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</si>
  <si>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</si>
  <si>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</si>
  <si>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</si>
  <si>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</si>
  <si>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</si>
  <si>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</si>
  <si>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</si>
  <si>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</si>
  <si>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</si>
  <si>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</si>
  <si>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</si>
  <si>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</si>
  <si>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</si>
  <si>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</si>
  <si>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</si>
  <si>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</si>
  <si>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</si>
  <si>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</si>
  <si>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</si>
  <si>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</si>
  <si>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</si>
  <si>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</si>
  <si>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</si>
  <si>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</si>
  <si>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</si>
  <si>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</si>
  <si>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</si>
  <si>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</si>
  <si>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</si>
  <si>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</si>
  <si>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</si>
  <si>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</si>
  <si>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</si>
  <si>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</si>
  <si>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</si>
  <si>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</si>
  <si>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</si>
  <si>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</si>
  <si>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</si>
  <si>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</si>
  <si>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</si>
  <si>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</si>
  <si>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</si>
  <si>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</si>
  <si>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</si>
  <si>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</si>
  <si>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</si>
  <si>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</si>
  <si>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</si>
  <si>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</si>
  <si>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</si>
  <si>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</si>
  <si>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</si>
  <si>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</si>
  <si>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</si>
  <si>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</si>
  <si>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</si>
  <si>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</si>
  <si>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</si>
  <si>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</si>
  <si>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</si>
  <si>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</si>
  <si>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</si>
  <si>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</si>
  <si>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</si>
  <si>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</si>
  <si>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</si>
  <si>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</si>
  <si>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</si>
  <si>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</si>
  <si>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</si>
  <si>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</si>
  <si>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</si>
  <si>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</si>
  <si>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</si>
  <si>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</si>
  <si>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</si>
  <si>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</si>
  <si>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</si>
  <si>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</si>
  <si>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</si>
  <si>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</si>
  <si>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</si>
  <si>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</si>
  <si>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</si>
  <si>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</si>
  <si>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</si>
  <si>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</si>
  <si>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</si>
  <si>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</si>
  <si>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</si>
  <si>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</si>
  <si>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</si>
  <si>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</si>
  <si>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</si>
  <si>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</si>
  <si>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</si>
  <si>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</si>
  <si>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</si>
  <si>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</si>
  <si>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</si>
  <si>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</si>
  <si>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</si>
  <si>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</si>
  <si>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</si>
  <si>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</si>
  <si>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</si>
  <si>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</si>
  <si>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</si>
  <si>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</si>
  <si>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</si>
  <si>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</si>
  <si>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</si>
  <si>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</si>
  <si>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</si>
  <si>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</si>
  <si>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</si>
  <si>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</si>
  <si>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</si>
  <si>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</si>
  <si>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</si>
  <si>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</si>
  <si>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</si>
  <si>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</si>
  <si>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</si>
  <si>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</si>
  <si>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</si>
  <si>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</si>
  <si>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</si>
  <si>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</si>
  <si>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</si>
  <si>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</si>
  <si>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</si>
  <si>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</si>
  <si>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</si>
  <si>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</si>
  <si>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</si>
  <si>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</si>
  <si>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</si>
  <si>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</si>
  <si>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</si>
  <si>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</si>
  <si>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</si>
  <si>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</si>
  <si>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</si>
  <si>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</si>
  <si>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</si>
  <si>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</si>
  <si>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</si>
  <si>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</si>
  <si>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</si>
  <si>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</si>
  <si>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</si>
  <si>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</si>
  <si>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</si>
  <si>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</si>
  <si>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</si>
  <si>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</si>
  <si>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</si>
  <si>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</si>
  <si>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</si>
  <si>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</si>
  <si>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</si>
  <si>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</si>
  <si>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</si>
  <si>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</si>
  <si>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</si>
  <si>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</si>
  <si>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</si>
  <si>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</si>
  <si>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</si>
  <si>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</si>
  <si>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</si>
  <si>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</si>
  <si>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</si>
  <si>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</si>
  <si>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</si>
  <si>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</si>
  <si>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</si>
  <si>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</si>
  <si>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</si>
  <si>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</si>
  <si>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</si>
  <si>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</si>
  <si>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</si>
  <si>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</si>
  <si>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</si>
  <si>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</si>
  <si>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</si>
  <si>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</si>
  <si>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</si>
  <si>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</si>
  <si>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</si>
  <si>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</si>
  <si>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</si>
  <si>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</si>
  <si>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</si>
  <si>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</si>
  <si>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</si>
  <si>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</si>
  <si>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</si>
  <si>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</si>
  <si>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</si>
  <si>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</si>
  <si>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</si>
  <si>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</si>
  <si>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</si>
  <si>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</si>
  <si>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</si>
  <si>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</si>
  <si>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</si>
  <si>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</si>
  <si>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</si>
  <si>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</si>
  <si>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</si>
  <si>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</si>
  <si>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</si>
  <si>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</si>
  <si>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</si>
  <si>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</si>
  <si>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</si>
  <si>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</si>
  <si>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</si>
  <si>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</si>
  <si>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</si>
  <si>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</si>
  <si>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</si>
  <si>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</si>
  <si>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</si>
  <si>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</si>
  <si>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</si>
  <si>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</si>
  <si>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</si>
  <si>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</si>
  <si>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</si>
  <si>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</si>
  <si>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</si>
  <si>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</si>
  <si>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</si>
  <si>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</si>
  <si>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</si>
  <si>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</si>
  <si>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</si>
  <si>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</si>
  <si>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</si>
  <si>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</si>
  <si>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</si>
  <si>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</si>
  <si>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</si>
  <si>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</si>
  <si>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</si>
  <si>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</si>
  <si>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</si>
  <si>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</si>
  <si>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</si>
  <si>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</si>
  <si>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</si>
  <si>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</si>
  <si>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</si>
  <si>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</si>
  <si>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</si>
  <si>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</si>
  <si>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</si>
  <si>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</si>
  <si>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</si>
  <si>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</si>
  <si>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</si>
  <si>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</si>
  <si>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</si>
  <si>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</si>
  <si>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</si>
  <si>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</si>
  <si>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</si>
  <si>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</si>
  <si>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</si>
  <si>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</si>
  <si>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</si>
  <si>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</si>
  <si>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</si>
  <si>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</si>
  <si>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</si>
  <si>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</si>
  <si>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</si>
  <si>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</si>
  <si>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</si>
  <si>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</si>
  <si>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</si>
  <si>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</si>
  <si>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</si>
  <si>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</si>
  <si>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</si>
  <si>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</si>
  <si>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</si>
  <si>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</si>
  <si>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</si>
  <si>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</si>
  <si>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</si>
  <si>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</si>
  <si>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</si>
  <si>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</si>
  <si>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</si>
  <si>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</si>
  <si>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</si>
  <si>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</si>
  <si>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</si>
  <si>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</si>
  <si>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</si>
  <si>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</si>
  <si>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</si>
  <si>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</si>
  <si>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</si>
  <si>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</si>
  <si>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</si>
  <si>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</si>
  <si>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</si>
  <si>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</si>
  <si>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</si>
  <si>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</si>
  <si>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</si>
  <si>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</si>
  <si>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</si>
  <si>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</si>
  <si>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</si>
  <si>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</si>
  <si>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</si>
  <si>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</si>
  <si>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</si>
  <si>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</si>
  <si>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</si>
  <si>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</si>
  <si>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</si>
  <si>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</si>
  <si>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</si>
  <si>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</si>
  <si>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</si>
  <si>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</si>
  <si>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</si>
  <si>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</si>
  <si>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</si>
  <si>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</si>
  <si>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</si>
  <si>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</si>
  <si>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</si>
  <si>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</si>
  <si>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</si>
  <si>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</si>
  <si>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</si>
  <si>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</si>
  <si>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</si>
  <si>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</si>
  <si>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</si>
  <si>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</si>
  <si>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</si>
  <si>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</si>
  <si>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</si>
  <si>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</si>
  <si>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</si>
  <si>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</si>
  <si>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</si>
  <si>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</si>
  <si>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</si>
  <si>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</si>
  <si>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</si>
  <si>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</si>
  <si>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</si>
  <si>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</si>
  <si>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</si>
  <si>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</si>
  <si>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</si>
  <si>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</si>
  <si>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</si>
  <si>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</si>
  <si>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</si>
  <si>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</si>
  <si>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</si>
  <si>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</si>
  <si>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</si>
  <si>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</si>
  <si>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</si>
  <si>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</si>
  <si>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</si>
  <si>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</si>
  <si>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</si>
  <si>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</si>
  <si>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</si>
  <si>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</si>
  <si>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</si>
  <si>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</si>
  <si>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</si>
  <si>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</si>
  <si>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</si>
  <si>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</si>
  <si>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</si>
  <si>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</si>
  <si>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</si>
  <si>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</si>
  <si>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</si>
  <si>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</si>
  <si>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</si>
  <si>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</si>
  <si>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</si>
  <si>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</si>
  <si>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</si>
  <si>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</si>
  <si>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</si>
  <si>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</si>
  <si>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</si>
  <si>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</si>
  <si>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</si>
  <si>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</si>
  <si>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</si>
  <si>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</si>
  <si>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</si>
  <si>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</si>
  <si>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</si>
  <si>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</si>
  <si>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</si>
  <si>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</si>
  <si>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</si>
  <si>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</si>
  <si>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</si>
  <si>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</si>
  <si>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</si>
  <si>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</si>
  <si>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</si>
  <si>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</si>
  <si>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</si>
  <si>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</si>
  <si>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</si>
  <si>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</si>
  <si>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</si>
  <si>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</si>
  <si>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</si>
  <si>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</si>
  <si>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</si>
  <si>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</si>
  <si>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</si>
  <si>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</si>
  <si>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</si>
  <si>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</si>
  <si>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</si>
  <si>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</si>
  <si>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</si>
  <si>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</si>
  <si>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</si>
  <si>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</si>
  <si>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</si>
  <si>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</si>
  <si>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</si>
  <si>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</si>
  <si>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</si>
  <si>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</si>
  <si>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</si>
  <si>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</si>
  <si>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</si>
  <si>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</si>
  <si>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</si>
  <si>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</si>
  <si>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</si>
  <si>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</si>
  <si>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</si>
  <si>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</si>
  <si>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</si>
  <si>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</si>
  <si>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</si>
  <si>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</si>
  <si>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</si>
  <si>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</si>
  <si>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</si>
  <si>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</si>
  <si>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</si>
  <si>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</si>
  <si>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</si>
  <si>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</si>
  <si>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</si>
  <si>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</si>
  <si>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</si>
  <si>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</si>
  <si>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</si>
  <si>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</si>
  <si>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</si>
  <si>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</si>
  <si>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</si>
  <si>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</si>
  <si>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</si>
  <si>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</si>
  <si>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</si>
  <si>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</si>
  <si>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</si>
  <si>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</si>
  <si>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</si>
  <si>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</si>
  <si>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</si>
  <si>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</si>
  <si>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</si>
  <si>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</si>
  <si>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</si>
  <si>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</si>
  <si>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</si>
  <si>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</si>
  <si>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</si>
  <si>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</si>
  <si>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</si>
  <si>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</si>
  <si>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</si>
  <si>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</si>
  <si>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</si>
  <si>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</si>
  <si>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</si>
  <si>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</si>
  <si>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</si>
  <si>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</si>
  <si>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</si>
  <si>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</si>
  <si>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</si>
  <si>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</si>
  <si>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</si>
  <si>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</si>
  <si>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</si>
  <si>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</si>
  <si>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</si>
  <si>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</si>
  <si>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</si>
  <si>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</si>
  <si>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</si>
  <si>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</si>
  <si>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</si>
  <si>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</si>
  <si>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</si>
  <si>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</si>
  <si>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</si>
  <si>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</si>
  <si>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</si>
  <si>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</si>
  <si>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</si>
  <si>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</si>
  <si>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</si>
  <si>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</si>
  <si>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</si>
  <si>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</si>
  <si>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</si>
  <si>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</si>
  <si>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</si>
  <si>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</si>
  <si>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</si>
  <si>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</si>
  <si>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</si>
  <si>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</si>
  <si>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</si>
  <si>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</si>
  <si>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</si>
  <si>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</si>
  <si>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</si>
  <si>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</si>
  <si>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</si>
  <si>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</si>
  <si>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</si>
  <si>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</si>
  <si>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</si>
  <si>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</si>
  <si>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</si>
  <si>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</si>
  <si>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</si>
  <si>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</si>
  <si>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</si>
  <si>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</si>
  <si>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</si>
  <si>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</si>
  <si>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</si>
  <si>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</si>
  <si>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</si>
  <si>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</si>
  <si>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</si>
  <si>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</si>
  <si>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</si>
  <si>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</si>
  <si>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</si>
  <si>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</si>
  <si>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</si>
  <si>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</si>
  <si>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</si>
  <si>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</si>
  <si>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</si>
  <si>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</si>
  <si>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</si>
  <si>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</si>
  <si>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</si>
  <si>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</si>
  <si>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</si>
  <si>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</si>
  <si>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</si>
  <si>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</si>
  <si>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</si>
  <si>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</si>
  <si>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</si>
  <si>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</si>
  <si>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</si>
  <si>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</si>
  <si>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</si>
  <si>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</si>
  <si>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</si>
  <si>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</si>
  <si>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</si>
  <si>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</si>
  <si>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</si>
  <si>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</si>
  <si>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</si>
  <si>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</si>
  <si>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</si>
  <si>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</si>
  <si>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</si>
  <si>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</si>
  <si>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</si>
  <si>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</si>
  <si>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</si>
  <si>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</si>
  <si>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</si>
  <si>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</si>
  <si>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</si>
  <si>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</si>
  <si>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</si>
  <si>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</si>
  <si>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</si>
  <si>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</si>
  <si>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</si>
  <si>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</si>
  <si>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</si>
  <si>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</si>
  <si>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</si>
  <si>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</si>
  <si>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</si>
  <si>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</si>
  <si>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</si>
  <si>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</si>
  <si>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</si>
  <si>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</si>
  <si>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</si>
  <si>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</si>
  <si>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</si>
  <si>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</si>
  <si>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</si>
  <si>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</si>
  <si>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</si>
  <si>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</si>
  <si>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</si>
  <si>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</si>
  <si>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</si>
  <si>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</si>
  <si>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</si>
  <si>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</si>
  <si>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</si>
  <si>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</si>
  <si>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</si>
  <si>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</si>
  <si>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</si>
  <si>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</si>
  <si>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</si>
  <si>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</si>
  <si>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</si>
  <si>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</si>
  <si>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</si>
  <si>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</si>
  <si>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</si>
  <si>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</si>
  <si>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</si>
  <si>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</si>
  <si>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</si>
  <si>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</si>
  <si>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</si>
  <si>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</si>
  <si>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</si>
  <si>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</si>
  <si>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</si>
  <si>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</si>
  <si>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</si>
  <si>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</si>
  <si>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</si>
  <si>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</si>
  <si>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</si>
  <si>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</si>
  <si>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</si>
  <si>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</si>
  <si>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</si>
  <si>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</si>
  <si>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</si>
  <si>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</si>
  <si>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</si>
  <si>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</si>
  <si>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</si>
  <si>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</si>
  <si>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</si>
  <si>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</si>
  <si>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</si>
  <si>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</si>
  <si>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</si>
  <si>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</si>
  <si>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</si>
  <si>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</si>
  <si>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</si>
  <si>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</si>
  <si>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</si>
  <si>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</si>
  <si>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</si>
  <si>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</si>
  <si>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</si>
  <si>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</si>
  <si>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</si>
  <si>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</si>
  <si>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</si>
  <si>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</si>
  <si>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</si>
  <si>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</si>
  <si>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</si>
  <si>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</si>
  <si>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</si>
  <si>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</si>
  <si>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</si>
  <si>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</si>
  <si>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</si>
  <si>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</si>
  <si>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</si>
  <si>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</si>
  <si>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</si>
  <si>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</si>
  <si>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</si>
  <si>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</si>
  <si>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</si>
  <si>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</si>
  <si>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</si>
  <si>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</si>
  <si>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</si>
  <si>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</si>
  <si>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</si>
  <si>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</si>
  <si>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</si>
  <si>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</si>
  <si>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</si>
  <si>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</si>
  <si>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</si>
  <si>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</si>
  <si>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</si>
  <si>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</si>
  <si>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</si>
  <si>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</si>
  <si>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</si>
  <si>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</si>
  <si>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</si>
  <si>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</si>
  <si>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</si>
  <si>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</si>
  <si>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</si>
  <si>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</si>
  <si>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</si>
  <si>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</si>
  <si>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</si>
  <si>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</si>
  <si>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</si>
  <si>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</si>
  <si>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</si>
  <si>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</si>
  <si>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</si>
  <si>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</si>
  <si>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</si>
  <si>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</si>
  <si>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</si>
  <si>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</si>
  <si>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</si>
  <si>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</si>
  <si>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</si>
  <si>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</si>
  <si>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</si>
  <si>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</si>
  <si>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</si>
  <si>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</si>
  <si>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</si>
  <si>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</si>
  <si>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</si>
  <si>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</si>
  <si>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</si>
  <si>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</si>
  <si>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</si>
  <si>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</si>
  <si>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</si>
  <si>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</si>
  <si>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</si>
  <si>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</si>
  <si>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</si>
  <si>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</si>
  <si>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</si>
  <si>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</si>
  <si>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</si>
  <si>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</si>
  <si>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</si>
  <si>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</si>
  <si>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</si>
  <si>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</si>
  <si>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</si>
  <si>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</si>
  <si>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</si>
  <si>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</si>
  <si>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</si>
  <si>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</si>
  <si>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</si>
  <si>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</si>
  <si>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</si>
  <si>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</si>
  <si>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</si>
  <si>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</si>
  <si>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</si>
  <si>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</si>
  <si>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</si>
  <si>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</si>
  <si>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</si>
  <si>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</si>
  <si>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</si>
  <si>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</si>
  <si>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</si>
  <si>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</si>
  <si>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</si>
  <si>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</si>
  <si>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</si>
  <si>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</si>
  <si>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</si>
  <si>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</si>
  <si>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</si>
  <si>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</si>
  <si>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</si>
  <si>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</si>
  <si>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</si>
  <si>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</si>
  <si>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</si>
  <si>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</si>
  <si>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</si>
  <si>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</si>
  <si>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</si>
  <si>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</si>
  <si>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</si>
  <si>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</si>
  <si>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</si>
  <si>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</si>
  <si>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</si>
  <si>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</si>
  <si>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</si>
  <si>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</si>
  <si>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</si>
  <si>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</si>
  <si>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</si>
  <si>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</si>
  <si>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</si>
  <si>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</si>
  <si>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</si>
  <si>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</si>
  <si>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</si>
  <si>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</si>
  <si>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</si>
  <si>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</si>
  <si>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</si>
  <si>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</si>
  <si>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</si>
  <si>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</si>
  <si>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</si>
  <si>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</si>
  <si>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</si>
  <si>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</si>
  <si>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</si>
  <si>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</si>
  <si>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</si>
  <si>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</si>
  <si>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</si>
  <si>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</si>
  <si>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</si>
  <si>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</si>
  <si>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</si>
  <si>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</si>
  <si>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</si>
  <si>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</si>
  <si>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</si>
  <si>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</si>
  <si>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</si>
  <si>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</si>
  <si>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</si>
  <si>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</si>
  <si>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</si>
  <si>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</si>
  <si>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</si>
  <si>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</si>
  <si>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</si>
  <si>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</si>
  <si>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</si>
  <si>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</si>
  <si>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</si>
  <si>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</si>
  <si>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</si>
  <si>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</si>
  <si>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</si>
  <si>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</si>
  <si>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</si>
  <si>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</si>
  <si>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</si>
  <si>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</si>
  <si>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</si>
  <si>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</si>
  <si>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</si>
  <si>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</si>
  <si>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</si>
  <si>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</si>
  <si>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</si>
  <si>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</si>
  <si>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</si>
  <si>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</si>
  <si>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</si>
  <si>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</si>
  <si>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</si>
  <si>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</si>
  <si>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</si>
  <si>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</si>
  <si>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</si>
  <si>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</si>
  <si>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</si>
  <si>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</si>
  <si>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</si>
  <si>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</si>
  <si>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</si>
  <si>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</si>
  <si>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</si>
  <si>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</si>
  <si>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</si>
  <si>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</si>
  <si>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</si>
  <si>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</si>
  <si>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</si>
  <si>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</si>
  <si>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</si>
  <si>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</si>
  <si>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</si>
  <si>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</si>
  <si>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</si>
  <si>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</si>
  <si>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</si>
  <si>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</si>
  <si>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</si>
  <si>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</si>
  <si>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</si>
  <si>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</si>
  <si>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</si>
  <si>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</si>
  <si>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</si>
  <si>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</si>
  <si>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</si>
  <si>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</si>
  <si>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</si>
  <si>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</si>
  <si>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</si>
  <si>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</si>
  <si>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</si>
  <si>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</si>
  <si>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</si>
  <si>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</si>
  <si>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</si>
  <si>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</si>
  <si>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</si>
  <si>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</si>
  <si>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</si>
  <si>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</si>
  <si>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</si>
  <si>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</si>
  <si>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</si>
  <si>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</si>
  <si>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</si>
  <si>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</si>
  <si>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</si>
  <si>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</si>
  <si>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</si>
  <si>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</si>
  <si>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</si>
  <si>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</si>
  <si>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</si>
  <si>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</si>
  <si>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</si>
  <si>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</si>
  <si>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</si>
  <si>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</si>
  <si>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</si>
  <si>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</si>
  <si>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</si>
  <si>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</si>
  <si>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</si>
  <si>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</si>
  <si>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</si>
  <si>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</si>
  <si>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</si>
  <si>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</si>
  <si>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</si>
  <si>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</si>
  <si>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</si>
  <si>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</si>
  <si>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</si>
  <si>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</si>
  <si>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</si>
  <si>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</si>
  <si>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</si>
  <si>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</si>
  <si>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</si>
  <si>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</si>
  <si>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</si>
  <si>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</si>
  <si>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</si>
  <si>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</si>
  <si>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</si>
  <si>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</si>
  <si>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</si>
  <si>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</si>
  <si>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</si>
  <si>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</si>
  <si>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</si>
  <si>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</si>
  <si>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</si>
  <si>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</si>
  <si>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</si>
  <si>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</si>
  <si>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</si>
  <si>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</si>
  <si>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</si>
  <si>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</si>
  <si>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</si>
  <si>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</si>
  <si>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</si>
  <si>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</si>
  <si>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</si>
  <si>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</si>
  <si>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</si>
  <si>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</si>
  <si>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</si>
  <si>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</si>
  <si>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</si>
  <si>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</si>
  <si>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</si>
  <si>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</si>
  <si>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</si>
  <si>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</si>
  <si>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</si>
  <si>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</si>
  <si>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</si>
  <si>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</si>
  <si>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</si>
  <si>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</si>
  <si>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</si>
  <si>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</si>
  <si>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</si>
  <si>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</si>
  <si>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</si>
  <si>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</si>
  <si>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</si>
  <si>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</si>
  <si>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</si>
  <si>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</si>
  <si>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</si>
  <si>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</si>
  <si>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</si>
  <si>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</si>
  <si>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</si>
  <si>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</si>
  <si>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</si>
  <si>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</si>
  <si>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</si>
  <si>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</si>
  <si>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</si>
  <si>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</si>
  <si>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</si>
  <si>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</si>
  <si>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</si>
  <si>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</si>
  <si>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</si>
  <si>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</si>
  <si>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</si>
  <si>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</si>
  <si>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</si>
  <si>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</si>
  <si>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</si>
  <si>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</si>
  <si>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</si>
  <si>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</si>
  <si>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</si>
  <si>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</si>
  <si>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</si>
  <si>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</si>
  <si>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</si>
  <si>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</si>
  <si>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</si>
  <si>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</si>
  <si>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</si>
  <si>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</si>
  <si>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</si>
  <si>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</si>
  <si>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</si>
  <si>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</si>
  <si>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</si>
  <si>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</si>
  <si>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</si>
  <si>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</si>
  <si>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</si>
  <si>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</si>
  <si>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</si>
  <si>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</si>
  <si>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</si>
  <si>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</si>
  <si>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</si>
  <si>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</si>
  <si>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</si>
  <si>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</si>
  <si>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</si>
  <si>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</si>
  <si>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</si>
  <si>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</si>
  <si>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</si>
  <si>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</si>
  <si>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</si>
  <si>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</si>
  <si>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</si>
  <si>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</si>
  <si>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</si>
  <si>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</si>
  <si>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</si>
  <si>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</si>
  <si>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</si>
  <si>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</si>
  <si>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</si>
  <si>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</si>
  <si>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</si>
  <si>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</si>
  <si>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</si>
  <si>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</si>
  <si>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</si>
  <si>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</si>
  <si>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</si>
  <si>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</si>
  <si>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</si>
  <si>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</si>
  <si>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</si>
  <si>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</si>
  <si>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</si>
  <si>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</si>
  <si>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</si>
  <si>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</si>
  <si>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</si>
  <si>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</si>
  <si>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</si>
  <si>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</si>
  <si>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</si>
  <si>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</si>
  <si>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</si>
  <si>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</si>
  <si>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</si>
  <si>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</si>
  <si>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</si>
  <si>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</si>
  <si>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</si>
  <si>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</si>
  <si>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</si>
  <si>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</si>
  <si>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</si>
  <si>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</si>
  <si>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</si>
  <si>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</si>
  <si>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</si>
  <si>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</si>
  <si>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</si>
  <si>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</si>
  <si>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</si>
  <si>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</si>
  <si>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</si>
  <si>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</si>
  <si>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</si>
  <si>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</si>
  <si>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</si>
  <si>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</si>
  <si>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</si>
  <si>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</si>
  <si>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</si>
  <si>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</si>
  <si>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</si>
  <si>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</si>
  <si>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</si>
  <si>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</si>
  <si>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</si>
  <si>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</si>
  <si>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</si>
  <si>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</si>
  <si>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</si>
  <si>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</si>
  <si>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</si>
  <si>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</si>
  <si>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</si>
  <si>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</si>
  <si>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</si>
  <si>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</si>
  <si>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</si>
  <si>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</si>
  <si>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</si>
  <si>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</si>
  <si>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</si>
  <si>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</si>
  <si>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</si>
  <si>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</si>
  <si>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</si>
  <si>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</si>
  <si>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</si>
  <si>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</si>
  <si>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</si>
  <si>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</si>
  <si>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</si>
  <si>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</si>
  <si>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</si>
  <si>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</si>
  <si>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</si>
  <si>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</si>
  <si>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</si>
  <si>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</si>
  <si>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</si>
  <si>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</si>
  <si>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</si>
  <si>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</si>
  <si>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</si>
  <si>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</si>
  <si>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</si>
  <si>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</si>
  <si>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</si>
  <si>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</si>
  <si>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</si>
  <si>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</si>
  <si>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</si>
  <si>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</si>
  <si>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</si>
  <si>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</si>
  <si>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</si>
  <si>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</si>
  <si>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</si>
  <si>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</si>
  <si>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</si>
  <si>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</si>
  <si>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</si>
  <si>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</si>
  <si>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</si>
  <si>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</si>
  <si>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</si>
  <si>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</si>
  <si>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</si>
  <si>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</si>
  <si>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</si>
  <si>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</si>
  <si>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</si>
  <si>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</si>
  <si>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</si>
  <si>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</si>
  <si>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</si>
  <si>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</si>
  <si>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</si>
  <si>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</si>
  <si>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</si>
  <si>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</si>
  <si>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</si>
  <si>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</si>
  <si>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</si>
  <si>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</si>
  <si>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</si>
  <si>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</si>
  <si>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</si>
  <si>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</si>
  <si>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</si>
  <si>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</si>
  <si>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</si>
  <si>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</si>
  <si>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</si>
  <si>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</si>
  <si>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</si>
  <si>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</si>
  <si>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</si>
  <si>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</si>
  <si>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</si>
  <si>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</si>
  <si>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</si>
  <si>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</si>
  <si>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</si>
  <si>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</si>
  <si>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</si>
  <si>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</si>
  <si>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</si>
  <si>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</si>
  <si>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</si>
  <si>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</si>
  <si>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</si>
  <si>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</si>
  <si>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</si>
  <si>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</si>
  <si>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</si>
  <si>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</si>
  <si>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</si>
  <si>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</si>
  <si>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</si>
  <si>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</si>
  <si>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</si>
  <si>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</si>
  <si>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</si>
  <si>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</si>
  <si>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</si>
  <si>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</si>
  <si>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</si>
  <si>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</si>
  <si>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</si>
  <si>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</si>
  <si>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</si>
  <si>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</si>
  <si>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</si>
  <si>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</si>
  <si>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</si>
  <si>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</si>
  <si>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</si>
  <si>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</si>
  <si>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</si>
  <si>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</si>
  <si>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</si>
  <si>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</si>
  <si>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</si>
  <si>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</si>
  <si>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</si>
  <si>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</si>
  <si>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</si>
  <si>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</si>
  <si>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</si>
  <si>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</si>
  <si>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</si>
  <si>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</si>
  <si>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</si>
  <si>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</si>
  <si>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</si>
  <si>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</si>
  <si>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</si>
  <si>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</si>
  <si>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</si>
  <si>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</si>
  <si>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</si>
  <si>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</si>
  <si>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</si>
  <si>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</si>
  <si>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</si>
  <si>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</si>
  <si>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</si>
  <si>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</si>
  <si>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</si>
  <si>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</si>
  <si>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</si>
  <si>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</si>
  <si>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</si>
  <si>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</si>
  <si>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</si>
  <si>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</si>
  <si>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</si>
  <si>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</si>
  <si>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</si>
  <si>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</si>
  <si>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</si>
  <si>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</si>
  <si>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</si>
  <si>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</si>
  <si>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</si>
  <si>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</si>
  <si>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</si>
  <si>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</si>
  <si>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</si>
  <si>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</si>
  <si>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</si>
  <si>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</si>
  <si>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</si>
  <si>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</si>
  <si>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</si>
  <si>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</si>
  <si>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</si>
  <si>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</si>
  <si>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</si>
  <si>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</si>
  <si>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</si>
  <si>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</si>
  <si>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</si>
  <si>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</si>
  <si>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</si>
  <si>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</si>
  <si>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</si>
  <si>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</si>
  <si>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</si>
  <si>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</si>
  <si>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</si>
  <si>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</si>
  <si>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</si>
  <si>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</si>
  <si>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</si>
  <si>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</si>
  <si>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</si>
  <si>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</si>
  <si>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</si>
  <si>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</si>
  <si>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</si>
  <si>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</si>
  <si>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</si>
  <si>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</si>
  <si>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</si>
  <si>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</si>
  <si>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</si>
  <si>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</si>
  <si>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</si>
  <si>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</si>
  <si>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</si>
  <si>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</si>
  <si>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</si>
  <si>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</si>
  <si>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</si>
  <si>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</si>
  <si>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</si>
  <si>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</si>
  <si>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</si>
  <si>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</si>
  <si>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</si>
  <si>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</si>
  <si>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</si>
  <si>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</si>
  <si>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</si>
  <si>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</si>
  <si>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</si>
  <si>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</si>
  <si>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</si>
  <si>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</si>
  <si>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</si>
  <si>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</si>
  <si>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</si>
  <si>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</si>
  <si>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</si>
  <si>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</si>
  <si>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</si>
  <si>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</si>
  <si>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</si>
  <si>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</si>
  <si>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</si>
  <si>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</si>
  <si>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</si>
  <si>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</si>
  <si>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</si>
  <si>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</si>
  <si>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</si>
  <si>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</si>
  <si>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</si>
  <si>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</si>
  <si>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</si>
  <si>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</si>
  <si>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</si>
  <si>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</si>
  <si>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</si>
  <si>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</si>
  <si>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</si>
  <si>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</si>
  <si>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</si>
  <si>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</si>
  <si>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</si>
  <si>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</si>
  <si>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</si>
  <si>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</si>
  <si>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</si>
  <si>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</si>
  <si>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</si>
  <si>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</si>
  <si>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</si>
  <si>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</si>
  <si>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</si>
  <si>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</si>
  <si>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</si>
  <si>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</si>
  <si>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</si>
  <si>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</si>
  <si>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</si>
  <si>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</si>
  <si>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</si>
  <si>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</si>
  <si>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</si>
  <si>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</si>
  <si>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</si>
  <si>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</si>
  <si>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</si>
  <si>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</si>
  <si>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</si>
  <si>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</si>
  <si>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</si>
  <si>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</si>
  <si>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</si>
  <si>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</si>
  <si>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</si>
  <si>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</si>
  <si>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</si>
  <si>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</si>
  <si>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</si>
  <si>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</si>
  <si>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</si>
  <si>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</si>
  <si>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</si>
  <si>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</si>
  <si>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</si>
  <si>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</si>
  <si>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</si>
  <si>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</si>
  <si>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</si>
  <si>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</si>
  <si>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</si>
  <si>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</si>
  <si>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</si>
  <si>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</si>
  <si>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</si>
  <si>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</si>
  <si>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</si>
  <si>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</si>
  <si>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</si>
  <si>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</si>
  <si>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</si>
  <si>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</si>
  <si>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</si>
  <si>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</si>
  <si>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</si>
  <si>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</si>
  <si>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</si>
  <si>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</si>
  <si>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</si>
  <si>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</si>
  <si>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</si>
  <si>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</si>
  <si>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</si>
  <si>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</si>
  <si>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</si>
  <si>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</si>
  <si>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</si>
  <si>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</si>
  <si>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</si>
  <si>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</si>
  <si>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</si>
  <si>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</si>
  <si>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</si>
  <si>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</si>
  <si>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</si>
  <si>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</si>
  <si>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</si>
  <si>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</si>
  <si>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</si>
  <si>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</si>
  <si>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</si>
  <si>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</si>
  <si>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</si>
  <si>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</si>
  <si>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</si>
  <si>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</si>
  <si>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</si>
  <si>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</si>
  <si>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</si>
  <si>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</si>
  <si>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</si>
  <si>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</si>
  <si>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</si>
  <si>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</si>
  <si>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</si>
  <si>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</si>
  <si>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</si>
  <si>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</si>
  <si>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</si>
  <si>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</si>
  <si>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</si>
  <si>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</si>
  <si>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</si>
  <si>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</si>
  <si>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</si>
  <si>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</si>
  <si>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</si>
  <si>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</si>
  <si>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</si>
  <si>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</si>
  <si>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</si>
  <si>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</si>
  <si>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</si>
  <si>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</si>
  <si>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</si>
  <si>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</si>
  <si>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</si>
  <si>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</si>
  <si>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</si>
  <si>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</si>
  <si>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</si>
  <si>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</si>
  <si>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</si>
  <si>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</si>
  <si>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</si>
  <si>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</si>
  <si>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</si>
  <si>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</si>
  <si>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</si>
  <si>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</si>
  <si>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</si>
  <si>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</si>
  <si>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</si>
  <si>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</si>
  <si>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</si>
  <si>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</si>
  <si>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</si>
  <si>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</si>
  <si>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</si>
  <si>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</si>
  <si>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</si>
  <si>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</si>
  <si>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</si>
  <si>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</si>
  <si>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</si>
  <si>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</si>
  <si>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</si>
  <si>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</si>
  <si>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</si>
  <si>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</si>
  <si>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</si>
  <si>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</si>
  <si>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</si>
  <si>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</si>
  <si>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</si>
  <si>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</si>
  <si>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</si>
  <si>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</si>
  <si>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</si>
  <si>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</si>
  <si>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</si>
  <si>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</si>
  <si>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</si>
  <si>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</si>
  <si>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</si>
  <si>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</si>
  <si>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</si>
  <si>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</si>
  <si>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</si>
  <si>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</si>
  <si>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</si>
  <si>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</si>
  <si>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</si>
  <si>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</si>
  <si>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</si>
  <si>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</si>
  <si>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</si>
  <si>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</si>
  <si>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</si>
  <si>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</si>
  <si>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</si>
  <si>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</si>
  <si>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</si>
  <si>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</si>
  <si>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</si>
  <si>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</si>
  <si>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</si>
  <si>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</si>
  <si>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</si>
  <si>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</si>
  <si>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</si>
  <si>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</si>
  <si>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</si>
  <si>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</si>
  <si>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</si>
  <si>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</si>
  <si>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</si>
  <si>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</si>
  <si>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</si>
  <si>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</si>
  <si>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</si>
  <si>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</si>
  <si>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</si>
  <si>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</si>
  <si>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</si>
  <si>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</si>
  <si>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</si>
  <si>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</si>
  <si>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</si>
  <si>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</si>
  <si>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</si>
  <si>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</si>
  <si>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</si>
  <si>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</si>
  <si>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</si>
  <si>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</si>
  <si>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</si>
  <si>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</si>
  <si>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</si>
  <si>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</si>
  <si>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</si>
  <si>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</si>
  <si>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</si>
  <si>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</si>
  <si>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</si>
  <si>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</si>
  <si>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</si>
  <si>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</si>
  <si>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</si>
  <si>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</si>
  <si>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</si>
  <si>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</si>
  <si>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</si>
  <si>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</si>
  <si>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</si>
  <si>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</si>
  <si>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</si>
  <si>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</si>
  <si>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</si>
  <si>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</si>
  <si>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</si>
  <si>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</si>
  <si>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</si>
  <si>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</si>
  <si>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</si>
  <si>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</si>
  <si>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</si>
  <si>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</si>
  <si>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</si>
  <si>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</si>
  <si>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</si>
  <si>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</si>
  <si>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</si>
  <si>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</si>
  <si>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</si>
  <si>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</si>
  <si>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</si>
  <si>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</si>
  <si>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</si>
  <si>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</si>
  <si>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</si>
  <si>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</si>
  <si>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</si>
  <si>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</si>
  <si>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</si>
  <si>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</si>
  <si>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</si>
  <si>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</si>
  <si>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</si>
  <si>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</si>
  <si>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</si>
  <si>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</si>
  <si>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</si>
  <si>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</si>
  <si>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</si>
  <si>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</si>
  <si>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</si>
  <si>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</si>
  <si>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</si>
  <si>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</si>
  <si>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</si>
  <si>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</si>
  <si>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</si>
  <si>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</si>
  <si>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</si>
  <si>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</si>
  <si>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</si>
  <si>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</si>
  <si>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</si>
  <si>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</si>
  <si>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</si>
  <si>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</si>
  <si>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</si>
  <si>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</si>
  <si>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</si>
  <si>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</si>
  <si>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</si>
  <si>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</si>
  <si>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</si>
  <si>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</si>
  <si>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</si>
  <si>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</si>
  <si>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</si>
  <si>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</si>
  <si>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</si>
  <si>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</si>
  <si>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</si>
  <si>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</si>
  <si>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</si>
  <si>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</si>
  <si>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</si>
  <si>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</si>
  <si>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</si>
  <si>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</si>
  <si>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</si>
  <si>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</si>
  <si>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</si>
  <si>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</si>
  <si>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</si>
  <si>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</si>
  <si>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</si>
  <si>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</si>
  <si>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</si>
  <si>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</si>
  <si>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</si>
  <si>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</si>
  <si>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</si>
  <si>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</si>
  <si>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</si>
  <si>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</si>
  <si>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</si>
  <si>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</si>
  <si>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</si>
  <si>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</si>
  <si>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</si>
  <si>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</si>
  <si>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</si>
  <si>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</si>
  <si>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</si>
  <si>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</si>
  <si>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</si>
  <si>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</si>
  <si>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</si>
  <si>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</si>
  <si>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</si>
  <si>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</si>
  <si>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</si>
  <si>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</si>
  <si>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</si>
  <si>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</si>
  <si>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</si>
  <si>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</si>
  <si>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</si>
  <si>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</si>
  <si>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</si>
  <si>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</si>
  <si>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</si>
  <si>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</si>
  <si>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</si>
  <si>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</si>
  <si>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</si>
  <si>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</si>
  <si>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</si>
  <si>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</si>
  <si>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</si>
  <si>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</si>
  <si>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</si>
  <si>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</si>
  <si>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</si>
  <si>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</si>
  <si>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</si>
  <si>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</si>
  <si>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</si>
  <si>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</si>
  <si>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</si>
  <si>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</si>
  <si>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</si>
  <si>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</si>
  <si>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</si>
  <si>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</si>
  <si>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</si>
  <si>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</si>
  <si>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</si>
  <si>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</si>
  <si>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</si>
  <si>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</si>
  <si>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</si>
  <si>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</si>
  <si>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</si>
  <si>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</si>
  <si>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</si>
  <si>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</si>
  <si>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</si>
  <si>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</si>
  <si>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</si>
  <si>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</si>
  <si>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</si>
  <si>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</si>
  <si>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</si>
  <si>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</si>
  <si>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</si>
  <si>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</si>
  <si>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</si>
  <si>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</si>
  <si>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</si>
  <si>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</si>
  <si>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</si>
  <si>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</si>
  <si>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</si>
  <si>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</si>
  <si>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</si>
  <si>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</si>
  <si>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</si>
  <si>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</si>
  <si>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</si>
  <si>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</si>
  <si>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</si>
  <si>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</si>
  <si>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</si>
  <si>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</si>
  <si>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</si>
  <si>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</si>
  <si>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</si>
  <si>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</si>
  <si>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</si>
  <si>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</si>
  <si>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</si>
  <si>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</si>
  <si>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</si>
  <si>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</si>
  <si>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</si>
  <si>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</si>
  <si>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</si>
  <si>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</si>
  <si>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</si>
  <si>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</si>
  <si>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</si>
  <si>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</si>
  <si>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</si>
  <si>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</si>
  <si>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</si>
  <si>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</si>
  <si>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</si>
  <si>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</si>
  <si>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</si>
  <si>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</si>
  <si>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</si>
  <si>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</si>
  <si>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</si>
  <si>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</si>
  <si>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</si>
  <si>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</si>
  <si>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</si>
  <si>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</si>
  <si>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</si>
  <si>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</si>
  <si>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</si>
  <si>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</si>
  <si>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</si>
  <si>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</si>
  <si>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</si>
  <si>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</si>
  <si>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</si>
  <si>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</si>
  <si>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</si>
  <si>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</si>
  <si>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</si>
  <si>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</si>
  <si>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</si>
  <si>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</si>
  <si>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</si>
  <si>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</si>
  <si>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</si>
  <si>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</si>
  <si>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</si>
  <si>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</si>
  <si>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</si>
  <si>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</si>
  <si>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</si>
  <si>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</si>
  <si>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</si>
  <si>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</si>
  <si>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</si>
  <si>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</si>
  <si>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</si>
  <si>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</si>
  <si>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</si>
  <si>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</si>
  <si>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</si>
  <si>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</si>
  <si>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</si>
  <si>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</si>
  <si>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</si>
  <si>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</si>
  <si>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</si>
  <si>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</si>
  <si>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</si>
  <si>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</si>
  <si>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</si>
  <si>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</si>
  <si>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</si>
  <si>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</si>
  <si>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</si>
  <si>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</si>
  <si>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</si>
  <si>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</si>
  <si>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</si>
  <si>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</si>
  <si>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</si>
  <si>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</si>
  <si>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</si>
  <si>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</si>
  <si>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</si>
  <si>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</si>
  <si>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</si>
  <si>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</si>
  <si>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</si>
  <si>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</si>
  <si>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</si>
  <si>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</si>
  <si>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</si>
  <si>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</si>
  <si>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</si>
  <si>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</si>
  <si>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</si>
  <si>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</si>
  <si>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</si>
  <si>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</si>
  <si>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</si>
  <si>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</si>
  <si>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</si>
  <si>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</si>
  <si>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</si>
  <si>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</si>
  <si>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</si>
  <si>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</si>
  <si>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</si>
  <si>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</si>
  <si>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</si>
  <si>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</si>
  <si>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</si>
  <si>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</si>
  <si>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</si>
  <si>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</si>
  <si>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</si>
  <si>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</si>
  <si>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</si>
  <si>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</si>
  <si>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</si>
  <si>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</si>
  <si>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</si>
  <si>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</si>
  <si>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</si>
  <si>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</si>
  <si>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</si>
  <si>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</si>
  <si>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</si>
  <si>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</si>
  <si>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</si>
  <si>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</si>
  <si>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</si>
  <si>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</si>
  <si>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</si>
  <si>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</si>
  <si>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</si>
  <si>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</si>
  <si>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</si>
  <si>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</si>
  <si>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</si>
  <si>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</si>
  <si>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</si>
  <si>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</si>
  <si>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</si>
  <si>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</si>
  <si>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</si>
  <si>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</si>
  <si>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</si>
  <si>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</si>
  <si>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</si>
  <si>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</si>
  <si>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</si>
  <si>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</si>
  <si>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</si>
  <si>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</si>
  <si>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</si>
  <si>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</si>
  <si>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</si>
  <si>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</si>
  <si>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</si>
  <si>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</si>
  <si>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</si>
  <si>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</si>
  <si>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</si>
  <si>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</si>
  <si>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</si>
  <si>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</si>
  <si>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</si>
  <si>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</si>
  <si>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</si>
  <si>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</si>
  <si>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</si>
  <si>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</si>
  <si>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</si>
  <si>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</si>
  <si>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</si>
  <si>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</si>
  <si>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</si>
  <si>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</si>
  <si>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</si>
  <si>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</si>
  <si>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</si>
  <si>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</si>
  <si>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</si>
  <si>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</si>
  <si>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</si>
  <si>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</si>
  <si>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</si>
  <si>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</si>
  <si>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</si>
  <si>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</si>
  <si>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</si>
  <si>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</si>
  <si>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</si>
  <si>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</si>
  <si>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</si>
  <si>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</si>
  <si>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</si>
  <si>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</si>
  <si>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</si>
  <si>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</si>
  <si>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</si>
  <si>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</si>
  <si>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</si>
  <si>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</si>
  <si>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</si>
  <si>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</si>
  <si>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</si>
  <si>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</si>
  <si>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</si>
  <si>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</si>
  <si>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</si>
  <si>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</si>
  <si>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</si>
  <si>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</si>
  <si>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</si>
  <si>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</si>
  <si>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</si>
  <si>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</si>
  <si>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</si>
  <si>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</si>
  <si>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</si>
  <si>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</si>
  <si>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</si>
  <si>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</si>
  <si>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</si>
  <si>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</si>
  <si>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</si>
  <si>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</si>
  <si>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</si>
  <si>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</si>
  <si>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</si>
  <si>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</si>
  <si>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</si>
  <si>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</si>
  <si>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</si>
  <si>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</si>
  <si>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</si>
  <si>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</si>
  <si>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</si>
  <si>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</si>
  <si>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</si>
  <si>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</si>
  <si>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</si>
  <si>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</si>
  <si>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</si>
  <si>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</si>
  <si>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</si>
  <si>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</si>
  <si>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</si>
  <si>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</si>
  <si>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</si>
  <si>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</si>
  <si>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</si>
  <si>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</si>
  <si>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</si>
  <si>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</si>
  <si>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</si>
  <si>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</si>
  <si>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</si>
  <si>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</si>
  <si>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</si>
  <si>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</si>
  <si>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</si>
  <si>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</si>
  <si>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</si>
  <si>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</si>
  <si>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</si>
  <si>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</si>
  <si>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</si>
  <si>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</si>
  <si>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</si>
  <si>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</si>
  <si>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</si>
  <si>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</si>
  <si>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</si>
  <si>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</si>
  <si>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</si>
  <si>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</si>
  <si>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</si>
  <si>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</si>
  <si>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</si>
  <si>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</si>
  <si>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</si>
  <si>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</si>
  <si>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</si>
  <si>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</si>
  <si>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</si>
  <si>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</si>
  <si>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</si>
  <si>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</si>
  <si>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</si>
  <si>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</si>
  <si>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</si>
  <si>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</si>
  <si>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</si>
  <si>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</si>
  <si>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</si>
  <si>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</si>
  <si>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</si>
  <si>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</si>
  <si>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</si>
  <si>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</si>
  <si>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</si>
  <si>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</si>
  <si>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</si>
  <si>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</si>
  <si>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</si>
  <si>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</si>
  <si>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</si>
  <si>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</si>
  <si>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</si>
  <si>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</si>
  <si>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</si>
  <si>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</si>
  <si>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</si>
  <si>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</si>
  <si>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</si>
  <si>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</si>
  <si>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</si>
  <si>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</si>
  <si>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</si>
  <si>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</si>
  <si>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</si>
  <si>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</si>
  <si>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</si>
  <si>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</si>
  <si>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</si>
  <si>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</si>
  <si>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</si>
  <si>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</si>
  <si>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</si>
  <si>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</si>
  <si>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</si>
  <si>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</si>
  <si>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</si>
  <si>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</si>
  <si>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</si>
  <si>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</si>
  <si>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</si>
  <si>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</si>
  <si>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</si>
  <si>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</si>
  <si>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</si>
  <si>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</si>
  <si>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</si>
  <si>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</si>
  <si>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</si>
  <si>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</si>
  <si>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</si>
  <si>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</si>
  <si>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</si>
  <si>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</si>
  <si>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</si>
  <si>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</si>
  <si>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</si>
  <si>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</si>
  <si>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</si>
  <si>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</si>
  <si>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</si>
  <si>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</si>
  <si>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</si>
  <si>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</si>
  <si>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</si>
  <si>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</si>
  <si>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</si>
  <si>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</si>
  <si>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</si>
  <si>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</si>
  <si>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</si>
  <si>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</si>
  <si>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</si>
  <si>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</si>
  <si>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</si>
  <si>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</si>
  <si>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</si>
  <si>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</si>
  <si>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</si>
  <si>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</si>
  <si>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</si>
  <si>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</si>
  <si>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</si>
  <si>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</si>
  <si>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</si>
  <si>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</si>
  <si>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</si>
  <si>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</si>
  <si>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</si>
  <si>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</si>
  <si>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</si>
  <si>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</si>
  <si>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</si>
  <si>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</si>
  <si>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</si>
  <si>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</si>
  <si>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</si>
  <si>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</si>
  <si>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</si>
  <si>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</si>
  <si>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</si>
  <si>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</si>
  <si>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</si>
  <si>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</si>
  <si>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</si>
  <si>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</si>
  <si>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</si>
  <si>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</si>
  <si>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</si>
  <si>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</si>
  <si>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</si>
  <si>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</si>
  <si>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</si>
  <si>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</si>
  <si>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</si>
  <si>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</si>
  <si>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</si>
  <si>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</si>
  <si>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</si>
  <si>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</si>
  <si>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</si>
  <si>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</si>
  <si>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</si>
  <si>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</si>
  <si>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</si>
  <si>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</si>
  <si>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</si>
  <si>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</si>
  <si>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</si>
  <si>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</si>
  <si>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</si>
  <si>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</si>
  <si>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</si>
  <si>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</si>
  <si>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</si>
  <si>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</si>
  <si>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</si>
  <si>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</si>
  <si>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</si>
  <si>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</si>
  <si>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</si>
  <si>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</si>
  <si>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</si>
  <si>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</si>
  <si>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</si>
  <si>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</si>
  <si>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</si>
  <si>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</si>
  <si>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</si>
  <si>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</si>
  <si>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</si>
  <si>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</si>
  <si>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</si>
  <si>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</si>
  <si>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</si>
  <si>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</si>
  <si>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</si>
  <si>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</si>
  <si>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</si>
  <si>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</si>
  <si>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</si>
  <si>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</si>
  <si>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</si>
  <si>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</si>
  <si>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</si>
  <si>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</si>
  <si>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</si>
  <si>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</si>
  <si>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</si>
  <si>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</si>
  <si>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</si>
  <si>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</si>
  <si>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</si>
  <si>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</si>
  <si>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</si>
  <si>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</si>
  <si>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</si>
  <si>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</si>
  <si>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</si>
  <si>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</si>
  <si>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</si>
  <si>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</si>
  <si>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</si>
  <si>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</si>
  <si>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</si>
  <si>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</si>
  <si>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</si>
  <si>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</si>
  <si>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</si>
  <si>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</si>
  <si>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</si>
  <si>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</si>
  <si>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</si>
  <si>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</si>
  <si>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</si>
  <si>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</si>
  <si>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</si>
  <si>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</si>
  <si>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</si>
  <si>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</si>
  <si>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</si>
  <si>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</si>
  <si>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</si>
  <si>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</si>
  <si>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</si>
  <si>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</si>
  <si>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</si>
  <si>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</si>
  <si>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</si>
  <si>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</si>
  <si>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</si>
  <si>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</si>
  <si>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</si>
  <si>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</si>
  <si>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</si>
  <si>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</si>
  <si>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</si>
  <si>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</si>
  <si>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</si>
  <si>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</si>
  <si>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</si>
  <si>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</si>
  <si>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</si>
  <si>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</si>
  <si>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</si>
  <si>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</si>
  <si>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</si>
  <si>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</si>
  <si>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</si>
  <si>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</si>
  <si>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</si>
  <si>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</si>
  <si>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</si>
  <si>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</si>
  <si>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</si>
  <si>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</si>
  <si>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</si>
  <si>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</si>
  <si>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</si>
  <si>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</si>
  <si>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</si>
  <si>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</si>
  <si>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</si>
  <si>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</si>
  <si>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</si>
  <si>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</si>
  <si>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</si>
  <si>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</si>
  <si>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</si>
  <si>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</si>
  <si>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</si>
  <si>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</si>
  <si>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</si>
  <si>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</si>
  <si>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</si>
  <si>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</si>
  <si>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</si>
  <si>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</si>
  <si>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</si>
  <si>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</si>
  <si>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</si>
  <si>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</si>
  <si>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</si>
  <si>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</si>
  <si>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</si>
  <si>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</si>
  <si>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</si>
  <si>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</si>
  <si>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</si>
  <si>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</si>
  <si>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</si>
  <si>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</si>
  <si>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</si>
  <si>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</si>
  <si>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</si>
  <si>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</si>
  <si>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</si>
  <si>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</si>
  <si>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</si>
  <si>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</si>
  <si>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</si>
  <si>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</si>
  <si>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</si>
  <si>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</si>
  <si>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</si>
  <si>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</si>
  <si>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</si>
  <si>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</si>
  <si>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</si>
  <si>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</si>
  <si>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</si>
  <si>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</si>
  <si>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</si>
  <si>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</si>
  <si>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</si>
  <si>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</si>
  <si>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</si>
  <si>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</si>
  <si>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</si>
  <si>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</si>
  <si>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</si>
  <si>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</si>
  <si>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</si>
  <si>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</si>
  <si>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</si>
  <si>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</si>
  <si>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</si>
  <si>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</si>
  <si>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</si>
  <si>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</si>
  <si>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</si>
  <si>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</si>
  <si>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</si>
  <si>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</si>
  <si>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</si>
  <si>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</si>
  <si>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</si>
  <si>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</si>
  <si>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</si>
  <si>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</si>
  <si>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</si>
  <si>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</si>
  <si>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</si>
  <si>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</si>
  <si>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</si>
  <si>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</si>
  <si>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</si>
  <si>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</si>
  <si>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</si>
  <si>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</si>
  <si>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</si>
  <si>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</si>
  <si>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</si>
  <si>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</si>
  <si>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</si>
  <si>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</si>
  <si>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</si>
  <si>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</si>
  <si>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</si>
  <si>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</si>
  <si>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</si>
  <si>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</si>
  <si>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</si>
  <si>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</si>
  <si>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</si>
  <si>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</si>
  <si>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</si>
  <si>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</si>
  <si>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</si>
  <si>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</si>
  <si>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</si>
  <si>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</si>
  <si>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</si>
  <si>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</si>
  <si>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</si>
  <si>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</si>
  <si>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</si>
  <si>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</si>
  <si>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</si>
  <si>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</si>
  <si>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</si>
  <si>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</si>
  <si>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</si>
  <si>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</si>
  <si>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</si>
  <si>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</si>
  <si>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</si>
  <si>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</si>
  <si>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</si>
  <si>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</si>
  <si>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</si>
  <si>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</si>
  <si>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</si>
  <si>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</si>
  <si>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</si>
  <si>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</si>
  <si>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</si>
  <si>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</si>
  <si>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</si>
  <si>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</si>
  <si>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</si>
  <si>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</si>
  <si>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</si>
  <si>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</si>
  <si>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</si>
  <si>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</si>
  <si>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</si>
  <si>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</si>
  <si>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</si>
  <si>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</si>
  <si>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</si>
  <si>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</si>
  <si>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</si>
  <si>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</si>
  <si>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</si>
  <si>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</si>
  <si>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</si>
  <si>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</si>
  <si>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</si>
  <si>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</si>
  <si>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</si>
  <si>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</si>
  <si>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</si>
  <si>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</si>
  <si>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</si>
  <si>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</si>
  <si>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</si>
  <si>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</si>
  <si>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</si>
  <si>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</si>
  <si>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</si>
  <si>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</si>
  <si>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</si>
  <si>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</si>
  <si>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</si>
  <si>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</si>
  <si>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</si>
  <si>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</si>
  <si>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</si>
  <si>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</si>
  <si>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</si>
  <si>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</si>
  <si>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</si>
  <si>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</si>
  <si>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</si>
  <si>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</si>
  <si>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</si>
  <si>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</si>
  <si>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</si>
  <si>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</si>
  <si>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</si>
  <si>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</si>
  <si>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</si>
  <si>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</si>
  <si>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</si>
  <si>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</si>
  <si>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</si>
  <si>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</si>
  <si>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</si>
  <si>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</si>
  <si>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</si>
  <si>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</si>
  <si>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</si>
  <si>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</si>
  <si>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</si>
  <si>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</si>
  <si>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</si>
  <si>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</si>
  <si>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</si>
  <si>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</si>
  <si>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</si>
  <si>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</si>
  <si>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</si>
  <si>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</si>
  <si>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</si>
  <si>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</si>
  <si>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</si>
  <si>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</si>
  <si>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</si>
  <si>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</si>
  <si>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</si>
  <si>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</si>
  <si>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</si>
  <si>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</si>
  <si>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</si>
  <si>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</si>
  <si>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</si>
  <si>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</si>
  <si>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</si>
  <si>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</si>
  <si>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</si>
  <si>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</si>
  <si>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</si>
  <si>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</si>
  <si>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</si>
  <si>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</si>
  <si>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</si>
  <si>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</si>
  <si>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</si>
  <si>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</si>
  <si>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</si>
  <si>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</si>
  <si>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</si>
  <si>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</si>
  <si>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</si>
  <si>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</si>
  <si>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</si>
  <si>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</si>
  <si>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</si>
  <si>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</si>
  <si>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</si>
  <si>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</si>
  <si>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</si>
  <si>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</si>
  <si>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</si>
  <si>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</si>
  <si>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</si>
  <si>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</si>
  <si>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</si>
  <si>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</si>
  <si>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</si>
  <si>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</si>
  <si>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</si>
  <si>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</si>
  <si>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</si>
  <si>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</si>
  <si>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</si>
  <si>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</si>
  <si>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</si>
  <si>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</si>
  <si>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</si>
  <si>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</si>
  <si>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</si>
  <si>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</si>
  <si>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</si>
  <si>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</si>
  <si>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</si>
  <si>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</si>
  <si>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</si>
  <si>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</si>
  <si>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</si>
  <si>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</si>
  <si>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</si>
  <si>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</si>
  <si>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</si>
  <si>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</si>
  <si>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</si>
  <si>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</si>
  <si>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</si>
  <si>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</si>
  <si>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</si>
  <si>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</si>
  <si>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</si>
  <si>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</si>
  <si>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</si>
  <si>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</si>
  <si>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</si>
  <si>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</si>
  <si>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</si>
  <si>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</si>
  <si>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</si>
  <si>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</si>
  <si>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</si>
  <si>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</si>
  <si>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</si>
  <si>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</si>
  <si>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</si>
  <si>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</si>
  <si>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</si>
  <si>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</si>
  <si>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</si>
  <si>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</si>
  <si>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</si>
  <si>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</si>
  <si>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</si>
  <si>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</si>
  <si>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</si>
  <si>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</si>
  <si>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</si>
  <si>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</si>
  <si>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</si>
  <si>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</si>
  <si>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</si>
  <si>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</si>
  <si>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</si>
  <si>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</si>
  <si>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</si>
  <si>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</si>
  <si>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</si>
  <si>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</si>
  <si>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</si>
  <si>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</si>
  <si>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</si>
  <si>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</si>
  <si>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</si>
  <si>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</si>
  <si>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</si>
  <si>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</si>
  <si>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</si>
  <si>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</si>
  <si>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</si>
  <si>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</si>
  <si>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</si>
  <si>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</si>
  <si>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</si>
  <si>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</si>
  <si>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</si>
  <si>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</si>
  <si>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</si>
  <si>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</si>
  <si>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</si>
  <si>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</si>
  <si>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</si>
  <si>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</si>
  <si>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</si>
  <si>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</si>
  <si>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</si>
  <si>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</si>
  <si>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</si>
  <si>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</si>
  <si>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</si>
  <si>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</si>
  <si>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</si>
  <si>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</si>
  <si>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</si>
  <si>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</si>
  <si>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</si>
  <si>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</si>
  <si>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</si>
  <si>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</si>
  <si>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</si>
  <si>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</si>
  <si>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</si>
  <si>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</si>
  <si>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</si>
  <si>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</si>
  <si>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</si>
  <si>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</si>
  <si>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</si>
  <si>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</si>
  <si>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</si>
  <si>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</si>
  <si>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</si>
  <si>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</si>
  <si>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</si>
  <si>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</si>
  <si>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</si>
  <si>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</si>
  <si>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</si>
  <si>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</si>
  <si>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</si>
  <si>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</si>
  <si>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</si>
  <si>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</si>
  <si>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</si>
  <si>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</si>
  <si>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</si>
  <si>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</si>
  <si>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</si>
  <si>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</si>
  <si>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</si>
  <si>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</si>
  <si>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</si>
  <si>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</si>
  <si>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</si>
  <si>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</si>
  <si>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</si>
  <si>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</si>
  <si>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</si>
  <si>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</si>
  <si>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</si>
  <si>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</si>
  <si>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</si>
  <si>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</si>
  <si>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</si>
  <si>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</si>
  <si>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</si>
  <si>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</si>
  <si>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</si>
  <si>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</si>
  <si>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</si>
  <si>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</si>
  <si>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</si>
  <si>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</si>
  <si>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</si>
  <si>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</si>
  <si>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</si>
  <si>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</si>
  <si>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</si>
  <si>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</si>
  <si>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</si>
  <si>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</si>
  <si>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</si>
  <si>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</si>
  <si>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</si>
  <si>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</si>
  <si>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</si>
  <si>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</si>
  <si>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</si>
  <si>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</si>
  <si>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</si>
  <si>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</si>
  <si>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</si>
  <si>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</si>
  <si>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</si>
  <si>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</si>
  <si>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</si>
  <si>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</si>
  <si>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</si>
  <si>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</si>
  <si>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</si>
  <si>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</si>
  <si>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</si>
  <si>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</si>
  <si>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</si>
  <si>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</si>
  <si>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</si>
  <si>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</si>
  <si>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</si>
  <si>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</si>
  <si>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</si>
  <si>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</si>
  <si>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</si>
  <si>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</si>
  <si>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</si>
  <si>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</si>
  <si>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</si>
  <si>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</si>
  <si>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</si>
  <si>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</si>
  <si>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</si>
  <si>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</si>
  <si>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</si>
  <si>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</si>
  <si>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</si>
  <si>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</si>
  <si>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</si>
  <si>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</si>
  <si>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</si>
  <si>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</si>
  <si>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</si>
  <si>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</si>
  <si>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</si>
  <si>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</si>
  <si>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</si>
  <si>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</si>
  <si>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</si>
  <si>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</si>
  <si>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</si>
  <si>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</si>
  <si>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</si>
  <si>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</si>
  <si>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</si>
  <si>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</si>
  <si>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</si>
  <si>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</si>
  <si>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</si>
  <si>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</si>
  <si>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</si>
  <si>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</si>
  <si>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</si>
  <si>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</si>
  <si>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</si>
  <si>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</si>
  <si>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</si>
  <si>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</si>
  <si>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</si>
  <si>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</si>
  <si>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</si>
  <si>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</si>
  <si>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</si>
  <si>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</si>
  <si>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</si>
  <si>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</si>
  <si>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</si>
  <si>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</si>
  <si>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</si>
  <si>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</si>
  <si>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</si>
  <si>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</si>
  <si>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</si>
  <si>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</si>
  <si>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</si>
  <si>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</si>
  <si>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</si>
  <si>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</si>
  <si>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</si>
  <si>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</si>
  <si>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</si>
  <si>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</si>
  <si>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</si>
  <si>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</si>
  <si>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</si>
  <si>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</si>
  <si>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</si>
  <si>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</si>
  <si>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</si>
  <si>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</si>
  <si>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</si>
  <si>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</si>
  <si>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</si>
  <si>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</si>
  <si>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</si>
  <si>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</si>
  <si>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</si>
  <si>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</si>
  <si>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</si>
  <si>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</si>
  <si>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</si>
  <si>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</si>
  <si>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</si>
  <si>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</si>
  <si>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</si>
  <si>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</si>
  <si>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</si>
  <si>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</si>
  <si>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</si>
  <si>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</si>
  <si>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</si>
  <si>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</si>
  <si>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</si>
  <si>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</si>
  <si>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</si>
  <si>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</si>
  <si>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</si>
  <si>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</si>
  <si>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</si>
  <si>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</si>
  <si>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</si>
  <si>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</si>
  <si>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</si>
  <si>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</si>
  <si>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</si>
  <si>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</si>
  <si>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</si>
  <si>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</si>
  <si>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</si>
  <si>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</si>
  <si>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</si>
  <si>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</si>
  <si>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</si>
  <si>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</si>
  <si>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</si>
  <si>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</si>
  <si>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</si>
  <si>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</si>
  <si>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</si>
  <si>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</si>
  <si>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</si>
  <si>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</si>
  <si>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</si>
  <si>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</si>
  <si>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</si>
  <si>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</si>
  <si>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</si>
  <si>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</si>
  <si>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</si>
  <si>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</si>
  <si>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</si>
  <si>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</si>
  <si>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</si>
  <si>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</si>
  <si>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</si>
  <si>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</si>
  <si>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</si>
  <si>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</si>
  <si>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</si>
  <si>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</si>
  <si>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</si>
  <si>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</si>
  <si>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</si>
  <si>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</si>
  <si>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</si>
  <si>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</si>
  <si>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</si>
  <si>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</si>
  <si>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</si>
  <si>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</si>
  <si>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</si>
  <si>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</si>
  <si>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</si>
  <si>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</si>
  <si>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</si>
  <si>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</si>
  <si>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</si>
  <si>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</si>
  <si>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</si>
  <si>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</si>
  <si>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</si>
  <si>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</si>
  <si>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</si>
  <si>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</si>
  <si>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</si>
  <si>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</si>
  <si>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</si>
  <si>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</si>
  <si>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</si>
  <si>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</si>
  <si>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</si>
  <si>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</si>
  <si>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</si>
  <si>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</si>
  <si>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</si>
  <si>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</si>
  <si>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</si>
  <si>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</si>
  <si>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</si>
  <si>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</si>
  <si>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</si>
  <si>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</si>
  <si>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</si>
  <si>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</si>
  <si>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</si>
  <si>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</si>
  <si>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</si>
  <si>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</si>
  <si>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</si>
  <si>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</si>
  <si>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</si>
  <si>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</si>
  <si>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</si>
  <si>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</si>
  <si>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</si>
  <si>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</si>
  <si>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</si>
  <si>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</si>
  <si>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</si>
  <si>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</si>
  <si>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</si>
  <si>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</si>
  <si>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</si>
  <si>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</si>
  <si>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</si>
  <si>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</si>
  <si>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</si>
  <si>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</si>
  <si>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</si>
  <si>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</si>
  <si>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</si>
  <si>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</si>
  <si>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</si>
  <si>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</si>
  <si>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</si>
  <si>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</si>
  <si>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</si>
  <si>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</si>
  <si>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</si>
  <si>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</si>
  <si>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</si>
  <si>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</si>
  <si>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</si>
  <si>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</si>
  <si>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</si>
  <si>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</si>
  <si>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</si>
  <si>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</si>
  <si>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</si>
  <si>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</si>
  <si>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</si>
  <si>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</si>
  <si>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</si>
  <si>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</si>
  <si>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</si>
  <si>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</si>
  <si>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</si>
  <si>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</si>
  <si>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</si>
  <si>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</si>
  <si>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</si>
  <si>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</si>
  <si>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</si>
  <si>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</si>
  <si>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</si>
  <si>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</si>
  <si>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</si>
  <si>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</si>
  <si>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</si>
  <si>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</si>
  <si>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</si>
  <si>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</si>
  <si>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</si>
  <si>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</si>
  <si>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</si>
  <si>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</si>
  <si>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</si>
  <si>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</si>
  <si>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</si>
  <si>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</si>
  <si>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</si>
  <si>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</si>
  <si>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</si>
  <si>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</si>
  <si>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</si>
  <si>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</si>
  <si>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</si>
  <si>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</si>
  <si>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</si>
  <si>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</si>
  <si>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</si>
  <si>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</si>
  <si>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</si>
  <si>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</si>
  <si>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</si>
  <si>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</si>
  <si>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</si>
  <si>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</si>
  <si>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</si>
  <si>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</si>
  <si>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</si>
  <si>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</si>
  <si>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</si>
  <si>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</si>
  <si>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</si>
  <si>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</si>
  <si>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</si>
  <si>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</si>
  <si>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</si>
  <si>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</si>
  <si>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</si>
  <si>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</si>
  <si>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</si>
  <si>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</si>
  <si>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</si>
  <si>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</si>
  <si>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</si>
  <si>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</si>
  <si>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</si>
  <si>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</si>
  <si>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</si>
  <si>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</si>
  <si>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</si>
  <si>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</si>
  <si>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</si>
  <si>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</si>
  <si>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</si>
  <si>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</si>
  <si>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</si>
  <si>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</si>
  <si>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</si>
  <si>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</si>
  <si>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</si>
  <si>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</si>
  <si>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</si>
  <si>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</si>
  <si>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</si>
  <si>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</si>
  <si>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</si>
  <si>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</si>
  <si>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</si>
  <si>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</si>
  <si>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</si>
  <si>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</si>
  <si>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</si>
  <si>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</si>
  <si>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</si>
  <si>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</si>
  <si>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</si>
  <si>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</si>
  <si>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</si>
  <si>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</si>
  <si>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</si>
  <si>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</si>
  <si>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</si>
  <si>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</si>
  <si>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</si>
  <si>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</si>
  <si>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</si>
  <si>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</si>
  <si>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</si>
  <si>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</si>
  <si>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</si>
  <si>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</si>
  <si>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</si>
  <si>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</si>
  <si>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</si>
  <si>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</si>
  <si>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</si>
  <si>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</si>
  <si>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</si>
  <si>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</si>
  <si>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</si>
  <si>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</si>
  <si>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</si>
  <si>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</si>
  <si>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</si>
  <si>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</si>
  <si>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</si>
  <si>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</si>
  <si>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</si>
  <si>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</si>
  <si>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</si>
  <si>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</si>
  <si>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</si>
  <si>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</si>
  <si>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</si>
  <si>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</si>
  <si>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</si>
  <si>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</si>
  <si>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</si>
  <si>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</si>
  <si>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</si>
  <si>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</si>
  <si>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</si>
  <si>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</si>
  <si>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</si>
  <si>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</si>
  <si>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</si>
  <si>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</si>
  <si>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</si>
  <si>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</si>
  <si>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</si>
  <si>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</si>
  <si>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</si>
  <si>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</si>
  <si>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</si>
  <si>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</si>
  <si>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</si>
  <si>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</si>
  <si>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</si>
  <si>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</si>
  <si>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</si>
  <si>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</si>
  <si>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</si>
  <si>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</si>
  <si>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</si>
  <si>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</si>
  <si>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</si>
  <si>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</si>
  <si>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</si>
  <si>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</si>
  <si>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</si>
  <si>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</si>
  <si>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</si>
  <si>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</si>
  <si>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</si>
  <si>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</si>
  <si>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</si>
  <si>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</si>
  <si>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</si>
  <si>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</si>
  <si>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</si>
  <si>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</si>
  <si>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</si>
  <si>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</si>
  <si>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</si>
  <si>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</si>
  <si>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</si>
  <si>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</si>
  <si>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</si>
  <si>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</si>
  <si>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</si>
  <si>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</si>
  <si>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</si>
  <si>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</si>
  <si>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</si>
  <si>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</si>
  <si>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</si>
  <si>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</si>
  <si>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</si>
  <si>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</si>
  <si>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</si>
  <si>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</si>
  <si>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</si>
  <si>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</si>
  <si>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</si>
  <si>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</si>
  <si>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</si>
  <si>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</si>
  <si>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</si>
  <si>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</si>
  <si>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</si>
  <si>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</si>
  <si>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</si>
  <si>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</si>
  <si>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</si>
  <si>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</si>
  <si>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</si>
  <si>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</si>
  <si>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</si>
  <si>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</si>
  <si>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</si>
  <si>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</si>
  <si>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</si>
  <si>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</si>
  <si>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</si>
  <si>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</si>
  <si>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</si>
  <si>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</si>
  <si>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</si>
  <si>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</si>
  <si>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</si>
  <si>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</si>
  <si>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</si>
  <si>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</si>
  <si>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</si>
  <si>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</si>
  <si>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</si>
  <si>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</si>
  <si>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</si>
  <si>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</si>
  <si>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</si>
  <si>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</si>
  <si>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</si>
  <si>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</si>
  <si>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</si>
  <si>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</si>
  <si>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</si>
  <si>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</si>
  <si>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</si>
  <si>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</si>
  <si>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</si>
  <si>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</si>
  <si>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</si>
  <si>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</si>
  <si>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</si>
  <si>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</si>
  <si>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</si>
  <si>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</si>
  <si>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</si>
  <si>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</si>
  <si>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</si>
  <si>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</si>
  <si>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</si>
  <si>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</si>
  <si>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</si>
  <si>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</si>
  <si>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</si>
  <si>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</si>
  <si>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</si>
  <si>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</si>
  <si>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</si>
  <si>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</si>
  <si>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</si>
  <si>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</si>
  <si>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</si>
  <si>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</si>
  <si>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</si>
  <si>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</si>
  <si>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</si>
  <si>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</si>
  <si>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</si>
  <si>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</si>
  <si>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</si>
  <si>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</si>
  <si>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</si>
  <si>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</si>
  <si>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</si>
  <si>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</si>
  <si>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</si>
  <si>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</si>
  <si>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</si>
  <si>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</si>
  <si>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</si>
  <si>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</si>
  <si>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</si>
  <si>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</si>
  <si>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</si>
  <si>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</si>
  <si>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</si>
  <si>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</si>
  <si>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</si>
  <si>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</si>
  <si>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</si>
  <si>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</si>
  <si>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</si>
  <si>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</si>
  <si>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</si>
  <si>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</si>
  <si>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</si>
  <si>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</si>
  <si>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</si>
  <si>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</si>
  <si>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</si>
  <si>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</si>
  <si>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</si>
  <si>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</si>
  <si>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</si>
  <si>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</si>
  <si>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</si>
  <si>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</si>
  <si>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</si>
  <si>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</si>
  <si>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</si>
  <si>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</si>
  <si>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</si>
  <si>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</si>
  <si>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</si>
  <si>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</si>
  <si>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</si>
  <si>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</si>
  <si>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</si>
  <si>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</si>
  <si>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</si>
  <si>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</si>
  <si>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</si>
  <si>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</si>
  <si>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</si>
  <si>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</si>
  <si>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</si>
  <si>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</si>
  <si>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</si>
  <si>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</si>
  <si>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</si>
  <si>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</si>
  <si>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</si>
  <si>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</si>
  <si>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</si>
  <si>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</si>
  <si>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</si>
  <si>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</si>
  <si>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</si>
  <si>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</si>
  <si>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</si>
  <si>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</si>
  <si>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</si>
  <si>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</si>
  <si>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</si>
  <si>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</si>
  <si>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</si>
  <si>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</si>
  <si>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</si>
  <si>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</si>
  <si>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</si>
  <si>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</si>
  <si>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</si>
  <si>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</si>
  <si>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</si>
  <si>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</si>
  <si>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</si>
  <si>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</si>
  <si>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</si>
  <si>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</si>
  <si>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</si>
  <si>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</si>
  <si>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</si>
  <si>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</si>
  <si>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</si>
  <si>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</si>
  <si>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</si>
  <si>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</si>
  <si>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</si>
  <si>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</si>
  <si>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</si>
  <si>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</si>
  <si>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</si>
  <si>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</si>
  <si>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</si>
  <si>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</si>
  <si>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</si>
  <si>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</si>
  <si>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</si>
  <si>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</si>
  <si>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</si>
  <si>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</si>
  <si>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</si>
  <si>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</si>
  <si>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</si>
  <si>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</si>
  <si>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</si>
  <si>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</si>
  <si>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</si>
  <si>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</si>
  <si>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</si>
  <si>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</si>
  <si>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</si>
  <si>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</si>
  <si>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</si>
  <si>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</si>
  <si>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</si>
  <si>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</si>
  <si>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</si>
  <si>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</si>
  <si>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</si>
  <si>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</si>
  <si>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</si>
  <si>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</si>
  <si>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</si>
  <si>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</si>
  <si>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</si>
  <si>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</si>
  <si>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</si>
  <si>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</si>
  <si>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</si>
  <si>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</si>
  <si>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</si>
  <si>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</si>
  <si>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</si>
  <si>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</si>
  <si>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</si>
  <si>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</si>
  <si>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</si>
  <si>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</si>
  <si>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</si>
  <si>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</si>
  <si>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</si>
  <si>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</si>
  <si>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</si>
  <si>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</si>
  <si>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</si>
  <si>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</si>
  <si>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</si>
  <si>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</si>
  <si>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</si>
  <si>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</si>
  <si>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</si>
  <si>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</si>
  <si>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</si>
  <si>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</si>
  <si>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</si>
  <si>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</si>
  <si>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</si>
  <si>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</si>
  <si>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</si>
  <si>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</si>
  <si>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</si>
  <si>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</si>
  <si>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</si>
  <si>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</si>
  <si>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</si>
  <si>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</si>
  <si>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</si>
  <si>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</si>
  <si>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</si>
  <si>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</si>
  <si>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</si>
  <si>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</si>
  <si>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</si>
  <si>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</si>
  <si>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</si>
  <si>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</si>
  <si>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</si>
  <si>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</si>
  <si>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</si>
  <si>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</si>
  <si>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</si>
  <si>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</si>
  <si>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</si>
  <si>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</si>
  <si>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</si>
  <si>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</si>
  <si>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</si>
  <si>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</si>
  <si>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</si>
  <si>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</si>
  <si>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</si>
  <si>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</si>
  <si>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</si>
  <si>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</si>
  <si>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</si>
  <si>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</si>
  <si>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</si>
  <si>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</si>
  <si>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</si>
  <si>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</si>
  <si>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</si>
  <si>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</si>
  <si>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</si>
  <si>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</si>
  <si>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</si>
  <si>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</si>
  <si>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</si>
  <si>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</si>
  <si>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</si>
  <si>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</si>
  <si>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</si>
  <si>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</si>
  <si>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</si>
  <si>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</si>
  <si>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</si>
  <si>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</si>
  <si>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</si>
  <si>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</si>
  <si>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</si>
  <si>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</si>
  <si>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</si>
  <si>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</si>
  <si>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</si>
  <si>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</si>
  <si>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</si>
  <si>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</si>
  <si>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</si>
  <si>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</si>
  <si>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</si>
  <si>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</si>
  <si>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</si>
  <si>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</si>
  <si>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</si>
  <si>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</si>
  <si>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</si>
  <si>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</si>
  <si>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</si>
  <si>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</si>
  <si>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</si>
  <si>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</si>
  <si>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</si>
  <si>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</si>
  <si>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</si>
  <si>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</si>
  <si>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</si>
  <si>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</si>
  <si>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</si>
  <si>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</si>
  <si>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</si>
  <si>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</si>
  <si>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</si>
  <si>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</si>
  <si>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</si>
  <si>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</si>
  <si>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</si>
  <si>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</si>
  <si>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</si>
  <si>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</si>
  <si>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</si>
  <si>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</si>
  <si>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</si>
  <si>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</si>
  <si>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</si>
  <si>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</si>
  <si>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</si>
  <si>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</si>
  <si>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</si>
  <si>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</si>
  <si>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</si>
  <si>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</si>
  <si>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</si>
  <si>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</si>
  <si>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</si>
  <si>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</si>
  <si>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</si>
  <si>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</si>
  <si>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</si>
  <si>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</si>
  <si>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</si>
  <si>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</si>
  <si>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</si>
  <si>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</si>
  <si>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</si>
  <si>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</si>
  <si>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</si>
  <si>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</si>
  <si>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</si>
  <si>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</si>
  <si>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</si>
  <si>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</si>
  <si>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</si>
  <si>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</si>
  <si>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</si>
  <si>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</si>
  <si>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</si>
  <si>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</si>
  <si>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</si>
  <si>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</si>
  <si>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</si>
  <si>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</si>
  <si>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</si>
  <si>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</si>
  <si>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</si>
  <si>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</si>
  <si>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</si>
  <si>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</si>
  <si>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</si>
  <si>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</si>
  <si>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</si>
  <si>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</si>
  <si>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</si>
  <si>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</si>
  <si>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</si>
  <si>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</si>
  <si>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</si>
  <si>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</si>
  <si>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</si>
  <si>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</si>
  <si>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</si>
  <si>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</si>
  <si>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</si>
  <si>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</si>
  <si>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</si>
  <si>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</si>
  <si>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</si>
  <si>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</si>
  <si>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</si>
  <si>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</si>
  <si>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</si>
  <si>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</si>
  <si>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</si>
  <si>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</si>
  <si>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</si>
  <si>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</si>
  <si>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</si>
  <si>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</si>
  <si>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</si>
  <si>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</si>
  <si>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</si>
  <si>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</si>
  <si>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</si>
  <si>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</si>
  <si>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</si>
  <si>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</si>
  <si>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</si>
  <si>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</si>
  <si>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</si>
  <si>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</si>
  <si>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</si>
  <si>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</si>
  <si>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</si>
  <si>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</si>
  <si>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</si>
  <si>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</si>
  <si>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</si>
  <si>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</si>
  <si>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</si>
  <si>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</si>
  <si>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</si>
  <si>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</si>
  <si>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</si>
  <si>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</si>
  <si>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</si>
  <si>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</si>
  <si>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</si>
  <si>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</si>
  <si>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</si>
  <si>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</si>
  <si>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</si>
  <si>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</si>
  <si>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</si>
  <si>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</si>
  <si>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</si>
  <si>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</si>
  <si>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</si>
  <si>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</si>
  <si>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</si>
  <si>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</si>
  <si>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</si>
  <si>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</si>
  <si>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</si>
  <si>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</si>
  <si>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</si>
  <si>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</si>
  <si>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</si>
  <si>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</si>
  <si>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</si>
  <si>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</si>
  <si>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</si>
  <si>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</si>
  <si>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</si>
  <si>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</si>
  <si>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</si>
  <si>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</si>
  <si>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</si>
  <si>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</si>
  <si>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</si>
  <si>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</si>
  <si>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</si>
  <si>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</si>
  <si>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</si>
  <si>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</si>
  <si>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</si>
  <si>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</si>
  <si>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</si>
  <si>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</si>
  <si>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</si>
  <si>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</si>
  <si>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</si>
  <si>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</si>
  <si>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</si>
  <si>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</si>
  <si>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</si>
  <si>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</si>
  <si>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</si>
  <si>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</si>
  <si>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</si>
  <si>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</si>
  <si>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</si>
  <si>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</si>
  <si>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</si>
  <si>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</si>
  <si>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</si>
  <si>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</si>
  <si>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</si>
  <si>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</si>
  <si>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</si>
  <si>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</si>
  <si>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</si>
  <si>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</si>
  <si>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</si>
  <si>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</si>
  <si>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</si>
  <si>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</si>
  <si>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</si>
  <si>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</si>
  <si>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</si>
  <si>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</si>
  <si>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</si>
  <si>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</si>
  <si>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</si>
  <si>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</si>
  <si>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</si>
  <si>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</si>
  <si>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</si>
  <si>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</si>
  <si>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</si>
  <si>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</si>
  <si>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</si>
  <si>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</si>
  <si>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</si>
  <si>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</si>
  <si>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</si>
  <si>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</si>
  <si>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</si>
  <si>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</si>
  <si>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</si>
  <si>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</si>
  <si>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</si>
  <si>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</si>
  <si>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</si>
  <si>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</si>
  <si>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</si>
  <si>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</si>
  <si>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</si>
  <si>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</si>
  <si>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</si>
  <si>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</si>
  <si>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</si>
  <si>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</si>
  <si>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</si>
  <si>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</si>
  <si>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</si>
  <si>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</si>
  <si>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</si>
  <si>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</si>
  <si>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</si>
  <si>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</si>
  <si>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</si>
  <si>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</si>
  <si>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</si>
  <si>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</si>
  <si>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</si>
  <si>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</si>
  <si>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</si>
  <si>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</si>
  <si>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</si>
  <si>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</si>
  <si>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</si>
  <si>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</si>
  <si>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</si>
  <si>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</si>
  <si>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</si>
  <si>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</si>
  <si>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</si>
  <si>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</si>
  <si>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</si>
  <si>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</si>
  <si>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</si>
  <si>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</si>
  <si>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</si>
  <si>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</si>
  <si>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</si>
  <si>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</si>
  <si>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</si>
  <si>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</si>
  <si>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</si>
  <si>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</si>
  <si>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</si>
  <si>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</si>
  <si>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</si>
  <si>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</si>
  <si>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</si>
  <si>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</si>
  <si>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</si>
  <si>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</si>
  <si>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</si>
  <si>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</si>
  <si>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</si>
  <si>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</si>
  <si>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</si>
  <si>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</si>
  <si>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</si>
  <si>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</si>
  <si>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</si>
  <si>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</si>
  <si>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</si>
  <si>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</si>
  <si>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</si>
  <si>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</si>
  <si>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</si>
  <si>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</si>
  <si>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</si>
  <si>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</si>
  <si>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</si>
  <si>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</si>
  <si>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</si>
  <si>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</si>
  <si>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</si>
  <si>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</si>
  <si>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</si>
  <si>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</si>
  <si>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</si>
  <si>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</si>
  <si>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</si>
  <si>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</si>
  <si>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</si>
  <si>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</si>
  <si>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</si>
  <si>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</si>
  <si>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</si>
  <si>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</si>
  <si>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</si>
  <si>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</si>
  <si>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</si>
  <si>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</si>
  <si>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</si>
  <si>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</si>
  <si>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</si>
  <si>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</si>
  <si>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</si>
  <si>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</si>
  <si>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</si>
  <si>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</si>
  <si>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</si>
  <si>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</si>
  <si>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</si>
  <si>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</si>
  <si>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</si>
  <si>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</si>
  <si>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</si>
  <si>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</si>
  <si>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</si>
  <si>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</si>
  <si>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</si>
  <si>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</si>
  <si>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</si>
  <si>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</si>
  <si>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</si>
  <si>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</si>
  <si>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</si>
  <si>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</si>
  <si>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PCM-20251006-00000611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</si>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</sst>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30" fillId="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273.40334699073719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9.2282175923173781E-2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45936.351772916663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45936.351772916663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45936.351772916663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45936.351772916663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45936.351772916663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45936.351772916663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45936.351772916663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45936.351772916663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45936.351772916663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45936.351772916663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45936.351772916663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45936.351772916663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45936.351772916663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45936.351772916663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45936.351772916663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45936.351772916663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45936.351772916663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45936.351772916663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45936.351772916663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45936.351772916663</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68C59D83-A3D0-4C8D-9143-E3A52E2B5DA1}"/>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244.69999050925253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129.62468958333193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111.35193495370186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0.91965486110711936</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45936.351772916663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45936.351772916663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45936.351772916663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45936.351772916663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45936.351772916663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45936.351772916663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45936.351772916663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45936.351772916663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45936.351772916663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45936.351772916663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45936.351772916663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45936.351772916663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45936.351772916663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45936.351772916663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45936.351772916663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45936.351772916663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45936.351772916663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45936.351772916663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45936.351772916663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45936.351772916663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45936.351772916663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45936.351772916663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45936.351772916663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45936.351772916663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45936.351772916663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45936.351772916663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45936.351772916663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45936.351772916663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45936.351772916663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45936.351772916663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45936.351772916663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45936.351772916663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45936.351772916663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45936.351772916663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45936.351772916663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45936.351772916663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45936.351772916663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45936.351772916663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45936.351772916663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45936.351772916663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45936.351772916663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45936.351772916663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45936.351772916663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45936.351772916663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45936.351772916663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45936.351772916663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45936.351772916663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45936.351772916663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45936.351772916663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45936.351772916663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45936.351772916663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45936.351772916663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45936.351772916663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45936.351772916663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45936.351772916663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45936.351772916663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45936.351772916663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45936.351772916663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45936.351772916663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45936.351772916663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45936.351772916663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45936.351772916663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45936.351772916663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45936.351772916663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45936.351772916663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45936.351772916663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45936.351772916663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45936.351772916663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45936.351772916663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45936.351772916663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45936.351772916663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45936.351772916663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45936.351772916663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45936.351772916663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45936.351772916663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45936.351772916663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45936.351772916663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45936.351772916663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45936.351772916663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45936.351772916663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45936.351772916663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45936.351772916663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45936.351772916663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45936.351772916663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45936.351772916663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45936.351772916663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45936.351772916663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45936.351772916663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45936.351772916663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45936.351772916663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45936.351772916663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45936.351772916663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45936.351772916663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45936.351772916663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45936.351772916663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45936.351772916663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45936.351772916663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45936.351772916663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45936.351772916663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45936.351772916663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45936.351772916663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45936.351772916663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45936.351772916663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45936.351772916663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45936.351772916663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45936.351772916663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45936.351772916663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45936.351772916663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45936.351772916663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45936.351772916663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45936.351772916663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45936.351772916663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45936.351772916663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45936.351772916663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45936.351772916663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45936.351772916663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45936.351772916663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45936.351772916663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45936.351772916663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45936.351772916663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45936.351772916663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45936.351772916663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45936.351772916663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45936.351772916663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45936.351772916663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45936.351772916663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45936.351772916663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45936.351772916663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45936.351772916663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45936.351772916663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45936.351772916663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45936.351772916663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45936.351772916663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45936.351772916663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45936.351772916663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45936.351772916663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45936.351772916663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45936.351772916663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45936.351772916663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45936.351772916663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45936.351772916663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45936.351772916663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45936.351772916663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45936.351772916663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45936.351772916663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45936.351772916663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45936.351772916663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45936.351772916663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45936.351772916663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45936.351772916663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45936.351772916663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45936.351772916663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45936.351772916663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45936.351772916663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45936.351772916663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45936.351772916663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45936.351772916663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45936.351772916663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45936.351772916663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45936.351772916663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45936.351772916663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45936.351772916663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45936.351772916663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45936.351772916663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45936.351772916663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45936.351772916663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45936.351772916663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45936.351772916663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45936.351772916663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45936.351772916663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45936.351772916663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45936.351772916663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45936.351772916663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45936.351772916663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45936.351772916663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45936.351772916663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45936.351772916663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45936.351772916663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45936.351772916663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45936.351772916663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45936.351772916663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45936.351772916663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45936.351772916663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45936.351772916663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45936.351772916663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45936.351772916663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45936.351772916663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45936.351772916663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45936.351772916663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45936.351772916663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45936.351772916663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45936.351772916663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45936.351772916663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45936.351772916663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45936.351772916663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45936.351772916663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45936.351772916663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45936.351772916663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45936.351772916663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45936.351772916663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45936.351772916663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45936.351772916663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45936.351772916663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45936.351772916663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45936.351772916663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45936.351772916663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45936.351772916663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45936.351772916663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45936.351772916663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45936.351772916663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45936.351772916663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45936.351772916663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45936.351772916663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45936.351772916663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45936.351772916663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45936.351772916663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45936.351772916663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45936.351772916663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45936.351772916663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45936.351772916663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45936.351772916663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45936.351772916663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45936.351772916663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45936.351772916663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45936.351772916663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45936.351772916663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45936.351772916663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45936.351772916663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45936.351772916663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45936.351772916663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45936.351772916663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45936.351772916663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45936.351772916663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45936.351772916663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45936.351772916663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45936.351772916663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45936.351772916663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45936.351772916663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45936.351772916663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45936.351772916663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45936.351772916663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45936.351772916663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45936.351772916663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45936.351772916663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45936.351772916663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45936.351772916663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45936.351772916663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45936.351772916663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45936.351772916663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45936.351772916663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45936.351772916663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45936.351772916663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45936.351772916663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45936.351772916663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45936.351772916663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45936.351772916663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45936.351772916663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45936.351772916663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45936.351772916663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45936.351772916663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45936.351772916663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45936.351772916663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45936.351772916663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45936.351772916663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45936.351772916663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45936.351772916663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45936.351772916663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45936.351772916663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45936.351772916663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45936.351772916663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45936.351772916663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45936.351772916663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45936.351772916663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45936.351772916663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45936.351772916663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45936.351772916663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45936.351772916663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45936.351772916663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45936.351772916663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45936.351772916663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45936.351772916663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45936.351772916663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45936.351772916663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45936.351772916663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45936.351772916663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45936.351772916663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45936.351772916663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45936.351772916663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45936.351772916663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45936.351772916663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45936.351772916663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45936.351772916663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45936.351772916663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45936.351772916663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45936.351772916663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45936.351772916663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45936.351772916663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45936.351772916663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45936.351772916663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45936.351772916663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45936.351772916663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45936.351772916663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45936.351772916663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45936.351772916663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45936.351772916663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45936.351772916663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45936.351772916663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45936.351772916663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45936.351772916663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45936.351772916663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45936.351772916663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45936.351772916663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45936.351772916663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45936.351772916663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45936.351772916663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45936.351772916663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45936.351772916663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45936.351772916663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45936.351772916663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45936.351772916663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45936.351772916663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45936.351772916663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45936.351772916663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45936.351772916663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45936.351772916663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45936.351772916663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45936.351772916663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45936.351772916663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45936.351772916663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45936.351772916663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45936.351772916663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45936.351772916663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45936.351772916663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45936.351772916663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45936.351772916663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45936.351772916663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45936.351772916663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45936.351772916663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45936.351772916663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45936.351772916663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45936.351772916663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45936.351772916663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45936.351772916663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45936.351772916663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45936.351772916663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45936.351772916663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45936.351772916663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45936.351772916663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45936.351772916663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45936.351772916663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45936.351772916663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45936.351772916663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45936.351772916663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45936.351772916663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45936.351772916663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45936.351772916663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45936.351772916663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45936.351772916663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45936.351772916663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45936.351772916663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45936.351772916663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45936.351772916663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45936.351772916663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45936.351772916663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45936.351772916663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45936.351772916663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45936.351772916663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45936.351772916663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45936.351772916663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45936.351772916663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45936.351772916663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45936.351772916663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45936.351772916663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45936.351772916663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45936.351772916663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45936.351772916663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45936.351772916663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45936.351772916663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45936.351772916663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45936.351772916663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45936.351772916663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45936.351772916663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45936.351772916663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45936.351772916663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45936.351772916663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45936.351772916663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45936.351772916663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45936.351772916663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45936.351772916663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45936.351772916663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45936.351772916663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45936.351772916663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45936.351772916663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45936.351772916663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45936.351772916663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45936.351772916663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45936.351772916663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45936.351772916663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45936.351772916663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45936.351772916663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45936.351772916663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45936.351772916663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45936.351772916663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45936.351772916663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45936.351772916663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45936.351772916663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45936.351772916663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45936.351772916663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45936.351772916663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45936.351772916663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45936.351772916663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45936.351772916663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45936.351772916663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45936.351772916663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45936.351772916663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45936.351772916663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45936.351772916663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45936.351772916663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45936.351772916663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45936.351772916663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45936.351772916663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45936.351772916663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45936.351772916663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45936.351772916663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45936.351772916663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45936.351772916663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45936.351772916663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45936.351772916663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45936.351772916663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45936.351772916663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45936.351772916663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45936.351772916663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45936.351772916663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45936.351772916663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45936.351772916663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45936.351772916663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45936.351772916663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45936.351772916663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45936.351772916663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45936.351772916663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45936.351772916663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45936.351772916663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45936.351772916663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45936.351772916663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45936.351772916663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45936.351772916663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45936.351772916663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45936.351772916663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45936.351772916663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45936.351772916663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45936.351772916663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45936.351772916663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45936.351772916663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45936.351772916663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45936.351772916663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45936.351772916663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45936.351772916663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45936.351772916663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45936.351772916663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45936.351772916663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45936.351772916663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45936.351772916663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45936.351772916663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45936.351772916663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45936.351772916663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45936.351772916663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45936.351772916663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45936.351772916663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45936.351772916663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45936.351772916663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45936.351772916663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45936.351772916663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45936.351772916663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45936.351772916663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45936.351772916663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45936.351772916663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45936.351772916663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45936.351772916663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45936.351772916663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45936.351772916663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45936.351772916663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45936.351772916663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45936.351772916663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45936.351772916663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45936.351772916663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45936.351772916663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45936.351772916663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45936.351772916663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45936.351772916663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45936.351772916663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45936.351772916663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45936.351772916663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45936.351772916663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45936.351772916663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45936.351772916663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45936.351772916663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45936.351772916663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45936.351772916663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45936.351772916663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45936.351772916663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45936.351772916663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45936.351772916663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45936.351772916663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45936.351772916663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45936.351772916663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45936.351772916663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45936.351772916663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45936.351772916663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45936.351772916663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45936.351772916663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45936.351772916663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45936.351772916663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45936.351772916663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45936.351772916663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45936.351772916663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45936.351772916663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45936.351772916663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45936.351772916663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45936.351772916663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45936.351772916663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45936.351772916663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45936.351772916663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45936.351772916663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45936.351772916663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45936.351772916663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45936.351772916663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45936.351772916663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45936.351772916663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45936.351772916663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45936.351772916663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45936.351772916663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45936.351772916663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45936.351772916663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45936.351772916663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45936.351772916663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45936.351772916663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45936.351772916663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45936.351772916663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45936.351772916663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45936.351772916663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45936.351772916663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45936.351772916663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45936.351772916663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45936.351772916663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45936.351772916663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45936.351772916663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45936.351772916663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45936.351772916663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45936.351772916663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45936.351772916663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45936.351772916663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45936.351772916663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45936.351772916663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45936.351772916663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45936.351772916663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45936.351772916663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45936.351772916663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45936.351772916663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45936.351772916663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45936.351772916663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45936.351772916663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45936.351772916663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45936.351772916663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45936.351772916663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45936.351772916663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45936.351772916663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45936.351772916663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45936.351772916663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45936.351772916663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45936.351772916663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45936.351772916663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45936.351772916663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45936.351772916663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45936.351772916663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45936.351772916663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45936.351772916663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45936.351772916663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45936.351772916663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45936.351772916663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45936.351772916663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45936.351772916663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45936.351772916663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45936.351772916663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45936.351772916663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45936.351772916663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45936.351772916663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45936.351772916663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45936.351772916663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45936.351772916663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45936.351772916663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45936.351772916663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45936.351772916663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45936.351772916663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45936.351772916663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45936.351772916663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45936.351772916663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45936.351772916663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45936.351772916663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45936.351772916663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45936.351772916663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45936.351772916663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45936.351772916663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45936.351772916663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45936.351772916663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45936.351772916663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45936.351772916663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45936.351772916663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45936.351772916663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45936.351772916663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45936.351772916663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45936.351772916663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45936.351772916663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45936.351772916663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45936.351772916663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45936.351772916663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45936.351772916663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45936.351772916663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45936.351772916663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45936.351772916663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45936.351772916663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45936.351772916663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45936.351772916663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45936.351772916663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45936.351772916663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45936.351772916663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45936.351772916663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45936.351772916663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45936.351772916663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45936.351772916663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45936.351772916663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45936.351772916663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45936.351772916663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45936.351772916663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45936.351772916663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45936.351772916663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45936.351772916663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45936.351772916663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45936.351772916663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45936.351772916663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45936.351772916663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45936.351772916663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45936.351772916663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45936.351772916663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45936.351772916663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45936.351772916663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45936.351772916663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45936.351772916663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45936.351772916663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45936.351772916663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45936.351772916663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45936.351772916663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45936.351772916663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45936.351772916663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45936.351772916663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45936.351772916663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45936.351772916663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45936.351772916663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45936.351772916663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45936.351772916663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45936.351772916663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45936.351772916663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45936.351772916663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45936.351772916663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45936.351772916663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45936.351772916663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45936.351772916663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45936.351772916663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45936.351772916663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45936.351772916663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45936.351772916663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45936.351772916663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45936.351772916663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45936.351772916663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45936.351772916663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45936.351772916663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45936.351772916663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45936.351772916663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45936.351772916663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45936.351772916663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45936.351772916663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45936.351772916663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45936.351772916663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45936.351772916663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45936.351772916663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45936.351772916663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45936.351772916663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45936.351772916663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45936.351772916663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45936.351772916663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45936.351772916663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45936.351772916663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45936.351772916663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45936.351772916663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45936.351772916663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45936.351772916663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45936.351772916663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45936.351772916663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45936.351772916663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45936.351772916663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45936.351772916663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45936.351772916663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45936.351772916663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45936.351772916663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45936.351772916663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45936.351772916663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45936.351772916663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45936.351772916663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45936.351772916663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45936.351772916663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45936.351772916663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45936.351772916663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45936.351772916663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45936.351772916663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45936.351772916663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45936.351772916663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45936.351772916663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45936.351772916663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45936.351772916663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45936.351772916663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45936.351772916663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45936.351772916663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45936.351772916663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45936.351772916663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45936.351772916663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45936.351772916663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45936.351772916663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45936.351772916663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45936.351772916663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45936.351772916663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45936.351772916663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45936.351772916663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45936.351772916663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45936.351772916663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45936.351772916663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45936.351772916663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45936.351772916663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45936.351772916663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45936.351772916663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45936.351772916663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45936.351772916663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45936.351772916663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45936.351772916663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45936.351772916663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45936.351772916663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45936.351772916663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45936.351772916663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45936.351772916663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45936.351772916663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45936.351772916663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45936.351772916663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45936.351772916663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45936.351772916663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45936.351772916663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45936.351772916663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45936.351772916663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45936.351772916663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45936.351772916663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45936.351772916663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45936.351772916663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45936.351772916663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45936.351772916663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45936.351772916663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45936.351772916663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45936.351772916663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45936.351772916663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45936.351772916663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45936.351772916663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45936.351772916663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45936.351772916663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45936.351772916663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45936.351772916663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45936.351772916663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45936.351772916663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45936.351772916663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45936.351772916663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45936.351772916663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45936.351772916663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45936.351772916663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45936.351772916663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45936.351772916663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45936.351772916663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45936.351772916663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45936.351772916663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45936.351772916663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45936.351772916663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45936.351772916663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45936.351772916663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45936.351772916663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45936.351772916663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45936.351772916663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45936.351772916663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45936.351772916663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45936.351772916663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45936.351772916663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45936.351772916663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45936.351772916663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45936.351772916663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45936.351772916663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45936.351772916663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45936.351772916663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45936.351772916663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45936.351772916663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45936.351772916663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45936.351772916663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45936.351772916663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45936.351772916663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45936.351772916663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45936.351772916663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45936.351772916663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45936.351772916663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45936.351772916663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45936.351772916663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45936.351772916663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45936.351772916663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45936.351772916663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45936.351772916663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45936.351772916663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45936.351772916663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45936.351772916663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45936.351772916663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45936.351772916663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45936.351772916663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45936.351772916663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45936.351772916663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45936.351772916663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45936.351772916663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45936.351772916663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45936.351772916663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45936.351772916663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45936.351772916663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45936.351772916663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45936.351772916663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45936.351772916663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45936.351772916663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45936.351772916663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45936.351772916663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45936.351772916663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45936.351772916663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45936.351772916663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45936.351772916663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45936.351772916663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45936.351772916663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45936.351772916663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45936.351772916663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45936.351772916663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45936.351772916663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45936.351772916663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45936.351772916663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45936.351772916663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45936.351772916663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45936.351772916663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45936.351772916663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45936.351772916663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45936.351772916663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45936.351772916663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45936.351772916663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45936.351772916663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45936.351772916663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45936.351772916663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45936.351772916663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45936.351772916663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45936.351772916663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45936.351772916663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45936.351772916663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45936.351772916663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45936.351772916663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45936.351772916663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45936.351772916663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45936.351772916663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45936.351772916663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45936.351772916663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45936.351772916663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45936.351772916663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45936.351772916663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45936.351772916663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45936.351772916663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45936.351772916663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45936.351772916663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45936.351772916663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45936.351772916663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45936.351772916663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45936.351772916663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45936.351772916663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45936.351772916663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45936.351772916663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45936.351772916663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45936.351772916663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45936.351772916663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45936.351772916663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45936.351772916663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45936.351772916663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45936.351772916663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45936.351772916663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45936.351772916663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45936.351772916663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45936.351772916663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45936.351772916663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45936.351772916663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45936.351772916663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45936.351772916663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45936.351772916663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45936.351772916663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45936.351772916663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45936.351772916663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45936.351772916663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45936.351772916663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45936.351772916663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45936.351772916663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45936.351772916663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45936.351772916663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45936.351772916663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45936.351772916663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45936.351772916663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45936.351772916663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45936.351772916663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45936.351772916663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45936.351772916663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45936.351772916663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45936.351772916663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45936.351772916663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45936.351772916663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45936.351772916663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45936.351772916663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45936.351772916663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45936.351772916663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45936.351772916663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45936.351772916663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45936.351772916663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45936.351772916663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45936.351772916663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45936.351772916663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45936.351772916663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45936.351772916663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45936.351772916663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45936.351772916663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45936.351772916663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45936.351772916663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45936.351772916663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45936.351772916663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45936.351772916663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45936.351772916663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45936.351772916663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45936.351772916663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45936.351772916663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45936.351772916663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45936.351772916663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45936.351772916663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45936.351772916663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45936.351772916663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45936.351772916663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45936.351772916663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45936.351772916663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45936.351772916663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45936.351772916663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45936.351772916663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45936.351772916663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45936.351772916663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45936.351772916663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45936.351772916663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45936.351772916663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45936.351772916663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45936.351772916663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45936.351772916663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45936.351772916663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45936.351772916663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45936.351772916663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45936.351772916663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45936.351772916663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45936.351772916663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45936.351772916663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45936.351772916663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45936.351772916663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45936.351772916663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45936.351772916663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45936.351772916663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45936.351772916663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45936.351772916663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45936.351772916663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45936.351772916663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45936.351772916663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45936.351772916663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45936.351772916663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45936.351772916663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45936.351772916663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45936.351772916663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45936.351772916663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45936.351772916663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45936.351772916663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45936.351772916663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45936.351772916663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45936.351772916663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45936.351772916663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45936.351772916663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45936.351772916663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45936.351772916663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45936.351772916663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45936.351772916663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45936.351772916663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45936.351772916663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45936.351772916663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45936.351772916663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45936.351772916663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45936.351772916663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45936.351772916663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45936.351772916663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45936.351772916663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45936.351772916663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45936.351772916663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45936.351772916663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45936.351772916663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45936.351772916663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45936.351772916663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45936.351772916663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45936.351772916663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45936.351772916663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45936.351772916663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45936.351772916663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45936.351772916663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45936.351772916663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45936.351772916663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45936.351772916663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45936.351772916663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45936.351772916663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45936.351772916663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45936.351772916663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45936.351772916663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45936.351772916663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45936.351772916663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45936.351772916663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45936.351772916663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45936.351772916663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45936.351772916663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45936.351772916663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45936.351772916663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45936.351772916663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45936.351772916663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45936.351772916663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45936.351772916663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45936.351772916663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45936.351772916663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45936.351772916663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45936.351772916663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45936.351772916663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45936.351772916663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45936.351772916663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45936.351772916663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45936.351772916663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45936.351772916663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45936.351772916663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45936.351772916663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45936.351772916663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45936.351772916663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45936.351772916663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45936.351772916663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45936.351772916663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45936.351772916663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45936.351772916663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45936.351772916663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45936.351772916663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45936.351772916663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45936.351772916663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45936.351772916663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45936.351772916663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45936.351772916663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45936.351772916663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45936.351772916663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45936.351772916663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45936.351772916663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45936.351772916663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45936.351772916663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45936.351772916663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45936.351772916663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45936.351772916663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45936.351772916663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45936.351772916663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45936.351772916663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45936.351772916663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45936.351772916663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45936.351772916663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45936.351772916663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45936.351772916663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45936.351772916663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45936.351772916663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45936.351772916663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45936.351772916663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45936.351772916663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45936.351772916663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45936.351772916663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45936.351772916663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45936.351772916663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45936.351772916663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45936.351772916663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45936.351772916663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45936.351772916663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45936.351772916663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45936.351772916663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45936.351772916663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45936.351772916663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45936.351772916663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45936.351772916663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45936.351772916663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45936.351772916663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45936.351772916663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45936.351772916663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45936.351772916663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45936.351772916663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45936.351772916663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45936.351772916663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45936.351772916663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45936.351772916663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45936.351772916663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45936.351772916663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45936.351772916663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45936.351772916663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45936.351772916663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45936.351772916663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45936.351772916663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45936.351772916663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45936.351772916663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45936.351772916663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45936.351772916663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45936.351772916663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45936.351772916663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45936.351772916663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45936.351772916663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45936.351772916663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45936.351772916663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45936.351772916663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45936.351772916663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45936.351772916663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45936.351772916663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45936.351772916663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45936.351772916663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45936.351772916663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45936.351772916663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45936.351772916663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45936.351772916663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45936.351772916663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45936.351772916663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45936.351772916663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45936.351772916663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45936.351772916663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45936.351772916663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45936.351772916663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45936.351772916663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45936.351772916663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45936.351772916663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45936.351772916663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45936.351772916663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45936.351772916663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45936.351772916663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45936.351772916663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45936.351772916663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45936.351772916663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45936.351772916663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45936.351772916663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45936.351772916663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45936.351772916663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45936.351772916663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45936.351772916663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45936.351772916663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45936.351772916663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45936.351772916663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45936.351772916663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45936.351772916663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45936.351772916663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45936.351772916663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45936.351772916663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45936.351772916663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45936.351772916663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45936.351772916663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45936.351772916663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45936.351772916663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45936.351772916663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45936.351772916663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45936.351772916663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45936.351772916663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45936.351772916663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45936.351772916663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45936.351772916663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45936.351772916663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45936.351772916663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45936.351772916663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45936.351772916663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45936.351772916663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45936.351772916663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45936.351772916663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45936.351772916663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45936.351772916663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45936.351772916663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45936.351772916663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45936.351772916663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45936.351772916663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45936.351772916663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45936.351772916663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45936.351772916663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45936.351772916663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45936.351772916663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45936.351772916663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45936.351772916663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45936.351772916663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45936.351772916663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45936.351772916663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45936.351772916663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45936.351772916663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45936.351772916663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45936.351772916663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45936.351772916663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45936.351772916663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45936.351772916663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45936.351772916663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45936.351772916663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45936.351772916663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45936.351772916663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45936.351772916663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45936.351772916663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45936.351772916663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45936.351772916663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45936.351772916663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45936.351772916663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45936.351772916663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45936.351772916663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45936.351772916663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45936.351772916663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45936.351772916663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45936.351772916663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45936.351772916663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45936.351772916663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45936.351772916663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45936.351772916663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45936.351772916663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45936.351772916663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45936.351772916663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45936.351772916663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45936.351772916663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45936.351772916663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45936.351772916663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45936.351772916663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45936.351772916663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45936.351772916663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45936.351772916663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45936.351772916663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45936.351772916663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45936.351772916663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45936.351772916663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45936.351772916663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45936.351772916663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45936.351772916663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45936.351772916663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45936.351772916663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45936.351772916663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45936.351772916663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45936.351772916663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45936.351772916663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45936.351772916663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45936.351772916663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45936.351772916663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45936.351772916663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45936.351772916663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45936.351772916663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45936.351772916663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45936.351772916663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45936.351772916663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45936.351772916663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45936.351772916663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45936.351772916663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45936.351772916663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45936.351772916663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45936.351772916663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45936.351772916663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45936.351772916663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45936.351772916663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45936.351772916663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45936.351772916663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45936.351772916663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45936.351772916663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45936.351772916663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45936.351772916663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45936.351772916663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45936.351772916663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45936.351772916663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45936.351772916663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45936.351772916663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45936.351772916663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45936.351772916663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45936.351772916663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45936.351772916663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45936.351772916663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45936.351772916663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45936.351772916663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45936.351772916663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45936.351772916663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45936.351772916663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45936.351772916663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45936.351772916663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45936.351772916663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45936.351772916663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45936.351772916663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45936.351772916663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45936.351772916663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45936.351772916663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45936.351772916663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45936.351772916663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45936.351772916663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45936.351772916663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45936.351772916663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45936.351772916663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45936.351772916663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45936.351772916663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45936.351772916663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45936.351772916663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45936.351772916663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45936.351772916663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45936.351772916663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45936.351772916663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45936.351772916663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45936.351772916663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45936.351772916663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45936.351772916663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45936.351772916663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45936.351772916663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45936.351772916663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45936.351772916663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45936.351772916663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45936.351772916663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45936.351772916663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45936.351772916663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45936.351772916663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45936.351772916663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45936.351772916663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45936.351772916663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45936.351772916663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45936.351772916663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45936.351772916663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45936.351772916663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45936.351772916663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45936.351772916663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45936.351772916663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45936.351772916663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45936.351772916663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45936.351772916663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45936.351772916663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45936.351772916663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45936.351772916663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45936.351772916663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45936.351772916663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45936.351772916663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45936.351772916663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45936.351772916663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45936.351772916663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45936.351772916663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45936.351772916663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45936.351772916663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45936.351772916663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45936.351772916663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45936.351772916663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45936.351772916663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45936.351772916663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45936.351772916663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45936.351772916663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45936.351772916663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45936.351772916663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45936.351772916663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45936.351772916663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45936.351772916663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45936.351772916663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45936.351772916663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45936.351772916663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45936.351772916663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45936.351772916663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45936.351772916663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45936.351772916663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45936.351772916663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45936.351772916663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45936.351772916663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45936.351772916663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45936.351772916663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45936.351772916663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45936.351772916663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45936.351772916663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45936.351772916663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45936.351772916663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45936.351772916663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45936.351772916663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45936.351772916663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45936.351772916663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45936.351772916663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45936.351772916663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45936.351772916663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45936.351772916663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45936.351772916663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45936.351772916663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45936.351772916663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45936.351772916663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45936.351772916663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45936.351772916663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45936.351772916663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45936.351772916663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45936.351772916663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45936.351772916663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45936.351772916663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45936.351772916663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45936.351772916663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45936.351772916663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45936.351772916663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45936.351772916663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45936.351772916663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45936.351772916663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45936.351772916663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45936.351772916663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45936.351772916663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45936.351772916663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45936.351772916663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45936.351772916663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45936.351772916663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45936.351772916663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45936.351772916663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45936.351772916663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45936.351772916663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45936.351772916663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45936.351772916663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45936.351772916663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45936.351772916663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45936.351772916663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45936.351772916663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45936.351772916663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45936.351772916663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45936.351772916663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45936.351772916663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45936.351772916663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45936.351772916663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45936.351772916663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45936.351772916663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45936.351772916663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45936.351772916663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45936.351772916663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45936.351772916663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45936.351772916663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45936.351772916663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45936.351772916663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45936.351772916663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45936.351772916663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45936.351772916663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45936.351772916663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45936.351772916663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45936.351772916663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45936.351772916663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45936.351772916663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45936.351772916663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45936.351772916663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45936.351772916663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45936.351772916663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45936.351772916663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45936.351772916663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45936.351772916663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45936.351772916663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45936.351772916663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45936.351772916663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45936.351772916663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45936.351772916663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45936.351772916663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45936.351772916663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45936.351772916663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45936.351772916663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45936.351772916663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45936.351772916663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45936.351772916663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45936.351772916663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45936.351772916663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45936.351772916663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45936.351772916663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45936.351772916663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45936.351772916663</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232.87105532406713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1.1948284722166136</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2</v>
      </c>
      <c r="D4" s="143" t="s">
        <v>24086</v>
      </c>
      <c r="E4" s="144" t="s">
        <v>38964</v>
      </c>
      <c r="F4" s="145">
        <v>45936.2</v>
      </c>
      <c r="G4" s="146">
        <f ca="1">IFERROR(NOW()-F4,"")</f>
        <v>0.15177291666623205</v>
      </c>
      <c r="H4" s="145">
        <v>45936.191527777781</v>
      </c>
      <c r="I4" s="141" t="str">
        <f>IFERROR(VLOOKUP(D4,DB!A:F,6,0),"")</f>
        <v>SCECO</v>
      </c>
      <c r="J4" s="141" t="str">
        <f>IFERROR(VLOOKUP(D4,DB!A:G,7,0),"")</f>
        <v>Dead</v>
      </c>
      <c r="K4" s="148" t="s">
        <v>39061</v>
      </c>
      <c r="L4" s="143" t="str">
        <f>IFERROR(VLOOKUP(D4,DB!A:I,9,0),"")</f>
        <v>Latis</v>
      </c>
    </row>
    <row r="5" spans="1:16" ht="15" customHeight="1">
      <c r="A5" s="141" t="s">
        <v>39062</v>
      </c>
      <c r="B5" s="141" t="str">
        <f>IFERROR(VLOOKUP(D5,DB!A:K,11,0),"")</f>
        <v>R4</v>
      </c>
      <c r="C5" s="142">
        <v>1</v>
      </c>
      <c r="D5" s="143" t="s">
        <v>36197</v>
      </c>
      <c r="E5" s="144" t="s">
        <v>38964</v>
      </c>
      <c r="F5" s="145"/>
      <c r="G5" s="146">
        <f ca="1">IFERROR(NOW()-F5,"")</f>
        <v>45936.351772916663</v>
      </c>
      <c r="H5" s="145">
        <v>45936.33798611111</v>
      </c>
      <c r="I5" s="141" t="str">
        <f>IFERROR(VLOOKUP(D5,DB!A:F,6,0),"")</f>
        <v>Generator-SG</v>
      </c>
      <c r="J5" s="141" t="str">
        <f>IFERROR(VLOOKUP(D5,DB!A:G,7,0),"")</f>
        <v>Dead</v>
      </c>
      <c r="K5" s="148"/>
      <c r="L5" s="143" t="str">
        <f>IFERROR(VLOOKUP(D5,DB!A:I,9,0),"")</f>
        <v>Latis</v>
      </c>
    </row>
    <row r="6" spans="1:16" ht="15" customHeight="1">
      <c r="A6" s="141" t="s">
        <v>39063</v>
      </c>
      <c r="B6" s="141" t="str">
        <f>IFERROR(VLOOKUP(D6,DB!A:K,11,0),"")</f>
        <v>R4</v>
      </c>
      <c r="C6" s="142">
        <v>1</v>
      </c>
      <c r="D6" s="143" t="s">
        <v>36976</v>
      </c>
      <c r="E6" s="144" t="s">
        <v>38964</v>
      </c>
      <c r="F6" s="145"/>
      <c r="G6" s="146">
        <f ca="1">IFERROR(NOW()-F6,"")</f>
        <v>45936.351772916663</v>
      </c>
      <c r="H6" s="145">
        <v>45936.336504629631</v>
      </c>
      <c r="I6" s="141" t="str">
        <f>IFERROR(VLOOKUP(D6,DB!A:F,6,0),"")</f>
        <v>SCECO</v>
      </c>
      <c r="J6" s="141" t="str">
        <f>IFERROR(VLOOKUP(D6,DB!A:G,7,0),"")</f>
        <v>Vandalized</v>
      </c>
      <c r="K6" s="148"/>
      <c r="L6" s="143" t="str">
        <f>IFERROR(VLOOKUP(D6,DB!A:I,9,0),"")</f>
        <v>Latis</v>
      </c>
    </row>
    <row r="7" spans="1:16" ht="15" customHeight="1">
      <c r="A7" s="141"/>
      <c r="B7" s="141" t="str">
        <f>IFERROR(VLOOKUP(D7,DB!A:K,11,0),"")</f>
        <v/>
      </c>
      <c r="C7" s="142"/>
      <c r="D7" s="143"/>
      <c r="E7" s="144"/>
      <c r="F7" s="145"/>
      <c r="G7" s="146">
        <f ca="1">IFERROR(NOW()-F7,"")</f>
        <v>45936.351772916663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45936.351772916663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45936.351772916663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45936.351772916663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45936.351772916663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45936.351772916663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45936.351772916663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45936.351772916663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45936.351772916663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45936.351772916663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45936.351772916663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45936.351772916663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45936.351772916663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45936.351772916663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45936.351772916663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45936.351772916663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45936.351772916663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45936.351772916663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45936.351772916663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45936.351772916663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45936.351772916663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45936.351772916663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45936.351772916663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45936.351772916663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45936.351772916663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45936.351772916663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45936.351772916663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45936.351772916663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45936.351772916663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45936.351772916663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45936.351772916663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45936.351772916663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45936.351772916663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45936.351772916663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45936.351772916663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6">
        <f ca="1">IFERROR(NOW()-F42,"")</f>
        <v>45936.351772916663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6">
        <f ca="1">IFERROR(NOW()-F43,"")</f>
        <v>45936.351772916663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6">
        <f ca="1">IFERROR(NOW()-F44,"")</f>
        <v>45936.351772916663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6">
        <f ca="1">IFERROR(NOW()-F45,"")</f>
        <v>45936.351772916663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6">
        <f ca="1">IFERROR(NOW()-F46,"")</f>
        <v>45936.351772916663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6">
        <f ca="1">IFERROR(NOW()-F47,"")</f>
        <v>45936.351772916663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45936.351772916663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45936.351772916663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45936.351772916663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45936.351772916663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45936.351772916663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45936.351772916663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45936.351772916663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45936.351772916663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45936.351772916663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45936.351772916663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45936.351772916663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45936.351772916663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45936.351772916663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45936.351772916663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45936.351772916663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45936.351772916663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45936.351772916663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45936.351772916663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45936.351772916663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45936.351772916663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45936.351772916663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45936.351772916663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45936.351772916663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45936.351772916663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45936.351772916663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45936.351772916663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45936.351772916663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45936.351772916663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45936.351772916663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45936.351772916663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45936.351772916663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45936.351772916663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45936.351772916663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45936.351772916663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45936.351772916663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45936.351772916663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45936.351772916663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45936.351772916663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45936.351772916663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45936.351772916663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45936.351772916663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45936.351772916663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45936.351772916663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45936.351772916663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45936.351772916663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45936.351772916663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45936.351772916663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45936.351772916663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45936.351772916663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45936.351772916663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45936.351772916663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45936.351772916663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45936.351772916663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45936.351772916663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45936.351772916663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45936.351772916663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45936.351772916663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45936.351772916663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45936.351772916663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45936.351772916663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45936.351772916663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45936.351772916663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45936.351772916663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45936.351772916663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45936.351772916663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45936.351772916663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45936.351772916663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45936.351772916663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45936.351772916663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45936.351772916663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45936.351772916663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45936.351772916663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45936.351772916663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45936.351772916663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45936.351772916663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45936.351772916663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45936.351772916663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45936.351772916663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45936.351772916663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45936.351772916663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45936.351772916663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45936.351772916663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45936.351772916663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45936.351772916663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45936.351772916663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45936.351772916663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45936.351772916663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45936.351772916663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45936.351772916663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45936.351772916663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45936.351772916663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45936.351772916663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45936.351772916663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45936.351772916663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45936.351772916663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45936.351772916663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45936.351772916663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45936.351772916663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45936.351772916663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45936.351772916663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45936.351772916663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45936.351772916663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45936.351772916663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45936.351772916663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45936.351772916663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45936.351772916663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45936.351772916663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45936.351772916663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45936.351772916663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45936.351772916663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45936.351772916663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45936.351772916663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45936.351772916663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45936.351772916663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45936.351772916663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45936.351772916663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45936.351772916663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45936.351772916663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45936.351772916663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45936.351772916663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45936.351772916663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45936.351772916663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45936.351772916663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45936.351772916663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45936.351772916663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45936.351772916663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45936.351772916663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45936.351772916663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45936.351772916663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45936.351772916663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45936.351772916663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45936.351772916663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45936.351772916663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45936.351772916663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45936.351772916663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45936.351772916663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45936.351772916663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45936.351772916663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45936.351772916663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45936.351772916663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45936.351772916663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45936.351772916663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45936.351772916663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45936.351772916663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45936.351772916663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45936.351772916663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45936.351772916663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45936.351772916663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45936.351772916663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45936.351772916663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45936.351772916663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45936.351772916663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45936.351772916663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45936.351772916663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45936.351772916663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45936.351772916663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45936.351772916663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45936.351772916663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45936.351772916663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45936.351772916663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45936.351772916663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45936.351772916663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45936.351772916663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45936.351772916663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45936.351772916663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45936.351772916663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45936.351772916663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45936.351772916663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45936.351772916663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45936.351772916663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45936.351772916663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45936.351772916663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45936.351772916663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45936.351772916663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45936.351772916663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45936.351772916663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45936.351772916663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45936.351772916663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45936.351772916663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45936.351772916663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45936.351772916663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45936.351772916663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45936.351772916663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45936.351772916663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45936.351772916663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45936.351772916663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45936.351772916663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45936.351772916663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45936.351772916663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45936.351772916663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45936.351772916663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45936.351772916663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45936.351772916663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45936.351772916663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45936.351772916663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45936.351772916663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45936.351772916663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45936.351772916663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45936.351772916663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45936.351772916663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45936.351772916663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45936.351772916663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45936.351772916663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45936.351772916663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45936.351772916663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45936.351772916663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45936.351772916663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45936.351772916663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45936.351772916663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45936.351772916663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45936.351772916663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45936.351772916663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45936.351772916663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45936.351772916663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45936.351772916663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45936.351772916663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45936.351772916663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45936.351772916663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45936.351772916663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45936.351772916663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45936.351772916663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45936.351772916663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45936.351772916663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45936.351772916663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45936.351772916663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45936.351772916663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45936.351772916663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45936.351772916663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45936.351772916663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45936.351772916663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45936.351772916663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45936.351772916663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45936.351772916663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45936.351772916663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45936.351772916663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45936.351772916663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45936.351772916663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45936.351772916663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45936.351772916663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45936.351772916663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45936.351772916663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45936.351772916663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45936.351772916663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45936.351772916663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45936.351772916663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45936.351772916663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45936.351772916663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45936.351772916663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45936.351772916663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45936.351772916663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45936.351772916663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45936.351772916663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45936.351772916663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45936.351772916663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45936.351772916663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45936.351772916663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45936.351772916663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45936.351772916663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45936.351772916663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45936.351772916663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45936.351772916663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45936.351772916663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45936.351772916663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45936.351772916663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45936.351772916663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45936.351772916663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45936.351772916663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45936.351772916663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45936.351772916663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45936.351772916663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45936.351772916663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45936.351772916663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45936.351772916663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45936.351772916663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45936.351772916663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45936.351772916663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45936.351772916663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45936.351772916663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45936.351772916663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45936.351772916663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45936.351772916663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45936.351772916663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45936.351772916663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45936.351772916663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45936.351772916663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45936.351772916663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45936.351772916663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45936.351772916663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45936.351772916663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45936.351772916663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45936.351772916663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45936.351772916663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45936.351772916663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45936.351772916663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45936.351772916663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45936.351772916663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45936.351772916663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45936.351772916663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45936.351772916663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45936.351772916663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45936.351772916663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45936.351772916663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45936.351772916663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45936.351772916663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45936.351772916663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45936.351772916663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45936.351772916663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45936.351772916663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45936.351772916663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45936.351772916663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45936.351772916663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45936.351772916663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45936.351772916663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45936.351772916663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45936.351772916663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45936.351772916663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45936.351772916663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45936.351772916663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45936.351772916663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45936.351772916663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45936.351772916663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45936.351772916663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45936.351772916663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45936.351772916663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45936.351772916663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45936.351772916663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45936.351772916663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45936.351772916663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45936.351772916663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45936.351772916663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45936.351772916663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45936.351772916663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45936.351772916663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45936.351772916663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45936.351772916663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45936.351772916663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45936.351772916663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45936.351772916663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45936.351772916663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45936.351772916663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45936.351772916663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45936.351772916663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45936.351772916663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45936.351772916663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45936.351772916663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45936.351772916663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45936.351772916663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45936.351772916663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45936.351772916663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45936.351772916663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45936.351772916663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45936.351772916663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45936.351772916663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45936.351772916663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45936.351772916663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45936.351772916663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45936.351772916663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45936.351772916663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45936.351772916663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45936.351772916663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45936.351772916663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45936.351772916663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45936.351772916663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45936.351772916663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45936.351772916663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45936.351772916663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45936.351772916663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45936.351772916663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45936.351772916663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45936.351772916663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45936.351772916663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45936.351772916663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45936.351772916663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45936.351772916663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45936.351772916663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45936.351772916663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45936.351772916663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45936.351772916663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45936.351772916663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45936.351772916663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45936.351772916663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45936.351772916663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45936.351772916663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45936.351772916663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45936.351772916663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45936.351772916663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45936.351772916663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45936.351772916663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45936.351772916663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45936.351772916663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45936.351772916663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45936.351772916663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45936.351772916663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45936.351772916663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45936.351772916663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45936.351772916663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45936.351772916663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45936.351772916663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45936.351772916663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45936.351772916663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45936.351772916663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45936.351772916663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45936.351772916663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45936.351772916663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45936.351772916663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45936.351772916663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45936.351772916663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45936.351772916663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45936.351772916663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45936.351772916663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45936.351772916663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45936.351772916663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45936.351772916663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45936.351772916663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45936.351772916663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45936.351772916663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45936.351772916663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45936.351772916663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45936.351772916663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45936.351772916663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45936.351772916663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45936.351772916663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45936.351772916663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45936.351772916663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45936.351772916663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45936.351772916663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45936.351772916663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45936.351772916663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45936.351772916663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45936.351772916663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45936.351772916663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45936.351772916663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45936.351772916663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45936.351772916663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45936.351772916663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45936.351772916663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45936.351772916663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45936.351772916663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45936.351772916663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45936.351772916663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45936.351772916663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45936.351772916663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45936.351772916663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45936.351772916663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45936.351772916663</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45936.351772916663</v>
      </c>
      <c r="H493" s="145"/>
      <c r="I493" s="141" t="str">
        <f>IFERROR(VLOOKUP(D493,DB!A:F,6,0),"")</f>
        <v/>
      </c>
      <c r="J493" s="141" t="str">
        <f>IFERROR(VLOOKUP(D493,DB!A:G,7,0),"")</f>
        <v/>
      </c>
      <c r="K493" s="148"/>
      <c r="L493" s="143" t="str">
        <f>IFERROR(VLOOKUP(D493,DB!A:I,9,0),"")</f>
        <v/>
      </c>
    </row>
    <row r="494" spans="1:12" ht="15" customHeight="1">
      <c r="A494" s="141"/>
      <c r="B494" s="141" t="str">
        <f>IFERROR(VLOOKUP(D494,DB!A:K,11,0),"")</f>
        <v/>
      </c>
      <c r="C494" s="142"/>
      <c r="D494" s="143"/>
      <c r="E494" s="144"/>
      <c r="F494" s="145"/>
      <c r="G494" s="147">
        <f ca="1">IFERROR(NOW()-F494,"")</f>
        <v>45936.351772916663</v>
      </c>
      <c r="H494" s="145"/>
      <c r="I494" s="141" t="str">
        <f>IFERROR(VLOOKUP(D494,DB!A:F,6,0),"")</f>
        <v/>
      </c>
      <c r="J494" s="141" t="str">
        <f>IFERROR(VLOOKUP(D494,DB!A:G,7,0),"")</f>
        <v/>
      </c>
      <c r="K494" s="148"/>
      <c r="L494" s="143" t="str">
        <f>IFERROR(VLOOKUP(D494,DB!A:I,9,0),"")</f>
        <v/>
      </c>
    </row>
    <row r="495" spans="1:12" ht="15" customHeight="1">
      <c r="A495" s="141"/>
      <c r="B495" s="141" t="str">
        <f>IFERROR(VLOOKUP(D495,DB!A:K,11,0),"")</f>
        <v/>
      </c>
      <c r="C495" s="142"/>
      <c r="D495" s="143"/>
      <c r="E495" s="144"/>
      <c r="F495" s="145"/>
      <c r="G495" s="147">
        <f ca="1">IFERROR(NOW()-F495,"")</f>
        <v>45936.351772916663</v>
      </c>
      <c r="H495" s="145"/>
      <c r="I495" s="141" t="str">
        <f>IFERROR(VLOOKUP(D495,DB!A:F,6,0),"")</f>
        <v/>
      </c>
      <c r="J495" s="141" t="str">
        <f>IFERROR(VLOOKUP(D495,DB!A:G,7,0),"")</f>
        <v/>
      </c>
      <c r="K495" s="148"/>
      <c r="L495" s="143" t="str">
        <f>IFERROR(VLOOKUP(D495,DB!A:I,9,0),"")</f>
        <v/>
      </c>
    </row>
    <row r="496" spans="1:12" ht="15" customHeight="1">
      <c r="A496" s="141"/>
      <c r="B496" s="141" t="str">
        <f>IFERROR(VLOOKUP(D496,DB!A:K,11,0),"")</f>
        <v/>
      </c>
      <c r="C496" s="142"/>
      <c r="D496" s="143"/>
      <c r="E496" s="144"/>
      <c r="F496" s="145"/>
      <c r="G496" s="147">
        <f ca="1">IFERROR(NOW()-F496,"")</f>
        <v>45936.351772916663</v>
      </c>
      <c r="H496" s="145"/>
      <c r="I496" s="141" t="str">
        <f>IFERROR(VLOOKUP(D496,DB!A:F,6,0),"")</f>
        <v/>
      </c>
      <c r="J496" s="141" t="str">
        <f>IFERROR(VLOOKUP(D496,DB!A:G,7,0),"")</f>
        <v/>
      </c>
      <c r="K496" s="148"/>
      <c r="L496" s="143" t="str">
        <f>IFERROR(VLOOKUP(D496,DB!A:I,9,0),"")</f>
        <v/>
      </c>
    </row>
    <row r="497" spans="1:12" ht="15" customHeight="1">
      <c r="A497" s="141"/>
      <c r="B497" s="141" t="str">
        <f>IFERROR(VLOOKUP(D497,DB!A:K,11,0),"")</f>
        <v/>
      </c>
      <c r="C497" s="142"/>
      <c r="D497" s="143"/>
      <c r="E497" s="144"/>
      <c r="F497" s="145"/>
      <c r="G497" s="147">
        <f ca="1">IFERROR(NOW()-F497,"")</f>
        <v>45936.351772916663</v>
      </c>
      <c r="H497" s="145"/>
      <c r="I497" s="141" t="str">
        <f>IFERROR(VLOOKUP(D497,DB!A:F,6,0),"")</f>
        <v/>
      </c>
      <c r="J497" s="141" t="str">
        <f>IFERROR(VLOOKUP(D497,DB!A:G,7,0),"")</f>
        <v/>
      </c>
      <c r="K497" s="148"/>
      <c r="L497" s="143" t="str">
        <f>IFERROR(VLOOKUP(D497,DB!A:I,9,0),"")</f>
        <v/>
      </c>
    </row>
    <row r="498" spans="1:12" ht="15" customHeight="1">
      <c r="A498" s="141"/>
      <c r="B498" s="141" t="str">
        <f>IFERROR(VLOOKUP(D498,DB!A:K,11,0),"")</f>
        <v/>
      </c>
      <c r="C498" s="142"/>
      <c r="D498" s="143"/>
      <c r="E498" s="144"/>
      <c r="F498" s="145"/>
      <c r="G498" s="147">
        <f ca="1">IFERROR(NOW()-F498,"")</f>
        <v>45936.351772916663</v>
      </c>
      <c r="H498" s="145"/>
      <c r="I498" s="141" t="str">
        <f>IFERROR(VLOOKUP(D498,DB!A:F,6,0),"")</f>
        <v/>
      </c>
      <c r="J498" s="141" t="str">
        <f>IFERROR(VLOOKUP(D498,DB!A:G,7,0),"")</f>
        <v/>
      </c>
      <c r="K498" s="148"/>
      <c r="L498" s="143" t="str">
        <f>IFERROR(VLOOKUP(D498,DB!A:I,9,0),"")</f>
        <v/>
      </c>
    </row>
    <row r="499" spans="1:12" ht="15" customHeight="1">
      <c r="A499" s="141"/>
      <c r="B499" s="141" t="str">
        <f>IFERROR(VLOOKUP(D499,DB!A:K,11,0),"")</f>
        <v/>
      </c>
      <c r="C499" s="142"/>
      <c r="D499" s="143"/>
      <c r="E499" s="144"/>
      <c r="F499" s="145"/>
      <c r="G499" s="147">
        <f ca="1">IFERROR(NOW()-F499,"")</f>
        <v>45936.351772916663</v>
      </c>
      <c r="H499" s="145"/>
      <c r="I499" s="141" t="str">
        <f>IFERROR(VLOOKUP(D499,DB!A:F,6,0),"")</f>
        <v/>
      </c>
      <c r="J499" s="141" t="str">
        <f>IFERROR(VLOOKUP(D499,DB!A:G,7,0),"")</f>
        <v/>
      </c>
      <c r="K499" s="148"/>
      <c r="L499" s="143" t="str">
        <f>IFERROR(VLOOKUP(D499,DB!A:I,9,0),"")</f>
        <v/>
      </c>
    </row>
    <row r="500" spans="1:12" ht="15" customHeight="1">
      <c r="A500" s="149"/>
      <c r="B500" s="149" t="str">
        <f>IFERROR(VLOOKUP(D500,DB!A:K,11,0),"")</f>
        <v/>
      </c>
      <c r="C500" s="150"/>
      <c r="D500" s="151"/>
      <c r="E500" s="152"/>
      <c r="F500" s="153"/>
      <c r="G500" s="154">
        <f ca="1">IFERROR(NOW()-F500,"")</f>
        <v>45936.351772916663</v>
      </c>
      <c r="H500" s="153"/>
      <c r="I500" s="149" t="str">
        <f>IFERROR(VLOOKUP(D500,DB!A:F,6,0),"")</f>
        <v/>
      </c>
      <c r="J500" s="149" t="str">
        <f>IFERROR(VLOOKUP(D500,DB!A:G,7,0),"")</f>
        <v/>
      </c>
      <c r="K500" s="155"/>
      <c r="L500" s="151"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44.519712731475011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10.162895601846685</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35624</v>
      </c>
      <c r="E4" s="37" t="s">
        <v>38964</v>
      </c>
      <c r="F4" s="38">
        <v>45936.163530092592</v>
      </c>
      <c r="G4" s="39">
        <f ca="1">IFERROR(NOW()-F4,"-")</f>
        <v>0.1882428240714944</v>
      </c>
      <c r="H4" s="38">
        <v>45936.070914351854</v>
      </c>
      <c r="I4" s="37" t="str">
        <f>IFERROR(VLOOKUP(D4,DB!A:F,6,0),"")</f>
        <v>SCECO</v>
      </c>
      <c r="J4" s="37" t="str">
        <f>IFERROR(VLOOKUP(D4,DB!A:G,7,0),"")</f>
        <v>Dead</v>
      </c>
      <c r="K4" s="37" t="s">
        <v>39069</v>
      </c>
      <c r="L4" s="37" t="str">
        <f>IFERROR(VLOOKUP(D4,DB!A:I,9,0),"")</f>
        <v>Latis</v>
      </c>
      <c r="M4" s="136"/>
    </row>
    <row r="5" spans="1:13" ht="30.75">
      <c r="A5" s="92" t="s">
        <v>39070</v>
      </c>
      <c r="B5" s="92" t="str">
        <f>IFERROR(VLOOKUP(D5,DB!A:K,11,0),"")</f>
        <v>R5</v>
      </c>
      <c r="C5" s="92">
        <v>1</v>
      </c>
      <c r="D5" s="92" t="s">
        <v>32332</v>
      </c>
      <c r="E5" s="92" t="s">
        <v>38964</v>
      </c>
      <c r="F5" s="134">
        <v>45936.16474537037</v>
      </c>
      <c r="G5" s="135">
        <f ca="1">IFERROR(NOW()-F5,"-")</f>
        <v>0.18702754629339324</v>
      </c>
      <c r="H5" s="134">
        <v>45935.957835648151</v>
      </c>
      <c r="I5" s="92" t="str">
        <f>IFERROR(VLOOKUP(D5,DB!A:F,6,0),"")</f>
        <v>SCECO</v>
      </c>
      <c r="J5" s="92" t="str">
        <f>IFERROR(VLOOKUP(D5,DB!A:G,7,0),"")</f>
        <v>Dead+Weak</v>
      </c>
      <c r="K5" s="137" t="s">
        <v>39069</v>
      </c>
      <c r="L5" s="92" t="str">
        <f>IFERROR(VLOOKUP(D5,DB!A:I,9,0),"")</f>
        <v>Latis</v>
      </c>
      <c r="M5" s="136"/>
    </row>
    <row r="6" spans="1:13" ht="15">
      <c r="A6" s="37" t="s">
        <v>39071</v>
      </c>
      <c r="B6" s="37" t="str">
        <f>IFERROR(VLOOKUP(D6,DB!A:K,11,0),"")</f>
        <v>R5</v>
      </c>
      <c r="C6" s="37">
        <v>1</v>
      </c>
      <c r="D6" s="156" t="s">
        <v>36130</v>
      </c>
      <c r="E6" s="37" t="s">
        <v>38964</v>
      </c>
      <c r="F6" s="38">
        <v>45936.342175925929</v>
      </c>
      <c r="G6" s="39">
        <f ca="1">IFERROR(NOW()-F6,"-")</f>
        <v>9.5969907342805527E-3</v>
      </c>
      <c r="H6" s="38">
        <v>45936.336550925924</v>
      </c>
      <c r="I6" s="37" t="str">
        <f>IFERROR(VLOOKUP(D6,DB!A:F,6,0),"")</f>
        <v>SCECO</v>
      </c>
      <c r="J6" s="37" t="str">
        <f>IFERROR(VLOOKUP(D6,DB!A:G,7,0),"")</f>
        <v>Dead</v>
      </c>
      <c r="K6" s="37" t="s">
        <v>39072</v>
      </c>
      <c r="L6" s="37" t="str">
        <f>IFERROR(VLOOKUP(D6,DB!A:I,9,0),"")</f>
        <v>Latis</v>
      </c>
      <c r="M6" s="136"/>
    </row>
    <row r="7" spans="1:13" ht="15">
      <c r="A7" s="37"/>
      <c r="B7" s="37" t="str">
        <f>IFERROR(VLOOKUP(D7,DB!A:K,11,0),"")</f>
        <v/>
      </c>
      <c r="C7" s="37"/>
      <c r="D7" s="37"/>
      <c r="E7" s="37"/>
      <c r="F7" s="38"/>
      <c r="G7" s="39">
        <f ca="1">IFERROR(NOW()-F7,"-")</f>
        <v>45936.351772916663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45936.351772916663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45936.351772916663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45936.351772916663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45936.351772916663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45936.351772916663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45936.351772916663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45936.351772916663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45936.351772916663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45936.351772916663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45936.351772916663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45936.351772916663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45936.351772916663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45936.351772916663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45936.351772916663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45936.351772916663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45936.351772916663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45936.351772916663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45936.351772916663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45936.351772916663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45936.351772916663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45936.351772916663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45936.351772916663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45936.351772916663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45936.351772916663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45936.351772916663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45936.351772916663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45936.351772916663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45936.351772916663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45936.351772916663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45936.351772916663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45936.351772916663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45936.351772916663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45936.351772916663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45936.351772916663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45936.351772916663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45936.351772916663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45936.351772916663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45936.351772916663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45936.351772916663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45936.351772916663</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45936.351772916663</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45936.351772916663</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45936.351772916663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45936.351772916663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45936.351772916663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45936.351772916663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45936.351772916663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45936.351772916663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45936.351772916663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45936.351772916663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45936.351772916663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45936.351772916663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45936.351772916663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45936.351772916663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45936.351772916663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45936.351772916663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45936.351772916663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45936.351772916663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45936.351772916663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45936.351772916663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45936.351772916663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45936.351772916663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45936.351772916663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45936.351772916663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45936.351772916663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45936.351772916663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45936.351772916663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45936.351772916663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45936.351772916663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45936.351772916663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45936.351772916663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45936.351772916663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45936.351772916663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45936.351772916663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45936.351772916663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45936.351772916663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45936.351772916663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45936.351772916663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45936.351772916663</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45936.351772916663</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45936.351772916663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45936.351772916663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45936.351772916663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45936.351772916663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45936.351772916663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45936.351772916663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45936.351772916663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45936.351772916663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45936.351772916663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45936.351772916663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45936.351772916663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45936.351772916663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45936.351772916663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45936.351772916663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45936.351772916663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45936.351772916663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45936.351772916663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45936.351772916663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45936.351772916663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45936.351772916663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45936.351772916663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45936.351772916663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45936.351772916663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45936.351772916663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45936.351772916663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45936.351772916663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45936.351772916663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45936.351772916663</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45936.351772916663</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45936.351772916663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45936.351772916663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45936.351772916663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45936.351772916663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45936.351772916663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45936.351772916663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45936.351772916663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45936.351772916663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45936.351772916663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45936.351772916663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45936.351772916663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45936.351772916663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45936.351772916663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45936.351772916663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45936.351772916663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45936.351772916663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45936.351772916663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45936.351772916663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45936.351772916663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45936.351772916663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45936.351772916663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45936.351772916663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45936.351772916663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45936.351772916663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45936.351772916663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45936.351772916663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45936.351772916663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45936.351772916663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45936.351772916663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45936.351772916663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45936.351772916663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45936.351772916663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45936.351772916663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45936.351772916663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45936.351772916663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45936.351772916663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45936.351772916663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45936.351772916663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45936.351772916663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45936.351772916663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45936.351772916663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45936.351772916663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45936.351772916663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45936.351772916663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45936.351772916663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45936.351772916663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45936.351772916663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45936.351772916663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45936.351772916663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45936.351772916663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45936.351772916663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45936.351772916663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45936.351772916663</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45936.351772916663</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79"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9.5789256944408407</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45936.351772916663</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2.4708006944420049</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1.4095275462896097</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3</v>
      </c>
      <c r="D6" s="120" t="s">
        <v>37240</v>
      </c>
      <c r="E6" s="123" t="s">
        <v>38964</v>
      </c>
      <c r="F6" s="124">
        <v>45936.274259259262</v>
      </c>
      <c r="G6" s="89">
        <f ca="1">IFERROR(NOW()-F6,"-")</f>
        <v>7.7513657401141245E-2</v>
      </c>
      <c r="H6" s="124">
        <v>45936.265821759262</v>
      </c>
      <c r="I6" s="120" t="str">
        <f>IFERROR(VLOOKUP(D6,DB!A:F,6,0),"")</f>
        <v>SCECO</v>
      </c>
      <c r="J6" s="120" t="str">
        <f>IFERROR(VLOOKUP(D6,DB!A:G,7,0),"")</f>
        <v>Vandalized</v>
      </c>
      <c r="K6" s="125" t="s">
        <v>39080</v>
      </c>
      <c r="L6" s="126" t="str">
        <f>IFERROR(VLOOKUP(D6,DB!A:I,9,0),"")</f>
        <v>Latis</v>
      </c>
    </row>
    <row r="7" spans="1:16383" ht="31.5" customHeight="1">
      <c r="A7" s="121"/>
      <c r="B7" s="120" t="str">
        <f>IFERROR(VLOOKUP(D7,DB!A:K,11,0),"")</f>
        <v/>
      </c>
      <c r="C7" s="122"/>
      <c r="D7" s="120"/>
      <c r="E7" s="123"/>
      <c r="F7" s="124"/>
      <c r="G7" s="89">
        <f ca="1">IFERROR(NOW()-F7,"-")</f>
        <v>45936.351772916663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45936.351772916663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45936.351772916663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45936.351772916663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45936.351772916663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45936.351772916663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45936.351772916663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45936.351772916663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45936.351772916663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45936.351772916663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45936.351772916663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45936.351772916663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45936.351772916663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45936.351772916663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45936.351772916663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45936.351772916663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45936.351772916663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45936.351772916663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45936.351772916663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45936.351772916663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45936.351772916663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45936.351772916663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45936.351772916663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45936.351772916663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45936.351772916663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45936.351772916663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45936.351772916663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45936.351772916663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45936.351772916663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45936.351772916663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45936.351772916663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45936.351772916663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45936.351772916663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45936.351772916663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45936.351772916663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45936.351772916663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45936.351772916663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45936.351772916663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45936.351772916663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45936.351772916663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45936.351772916663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45936.351772916663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45936.351772916663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45936.351772916663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45936.351772916663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45936.351772916663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45936.351772916663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45936.351772916663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45936.351772916663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45936.351772916663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45936.351772916663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45936.351772916663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45936.351772916663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45936.351772916663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45936.351772916663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45936.351772916663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45936.351772916663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45936.351772916663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45936.351772916663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45936.351772916663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45936.351772916663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45936.351772916663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45936.351772916663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45936.351772916663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45936.351772916663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45936.351772916663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45936.351772916663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45936.351772916663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45936.351772916663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45936.351772916663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45936.351772916663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45936.351772916663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45936.351772916663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45936.351772916663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45936.351772916663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45936.351772916663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45936.351772916663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45936.351772916663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45936.351772916663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45936.351772916663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45936.351772916663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45936.351772916663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45936.351772916663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45936.351772916663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45936.351772916663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45936.351772916663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45936.351772916663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45936.351772916663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45936.351772916663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45936.351772916663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45936.351772916663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45936.351772916663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45936.351772916663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45936.351772916663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45936.351772916663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45936.351772916663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45936.351772916663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45936.351772916663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45936.351772916663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45936.351772916663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45936.351772916663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45936.351772916663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45936.351772916663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45936.351772916663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45936.351772916663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45936.351772916663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45936.351772916663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45936.351772916663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45936.351772916663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45936.351772916663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45936.351772916663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45936.351772916663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45936.351772916663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45936.351772916663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45936.351772916663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45936.351772916663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45936.351772916663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45936.351772916663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45936.351772916663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45936.351772916663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45936.351772916663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45936.351772916663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45936.351772916663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45936.351772916663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45936.351772916663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45936.351772916663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45936.351772916663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45936.351772916663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45936.351772916663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45936.351772916663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45936.351772916663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45936.351772916663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45936.351772916663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45936.351772916663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45936.351772916663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45936.351772916663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45936.351772916663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45936.351772916663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45936.351772916663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45936.351772916663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45936.351772916663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45936.351772916663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45936.351772916663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45936.351772916663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45936.351772916663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45936.351772916663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45936.351772916663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45936.351772916663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45936.351772916663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45936.351772916663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45936.351772916663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45936.351772916663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45936.351772916663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45936.351772916663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45936.351772916663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45936.351772916663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45936.351772916663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45936.351772916663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45936.351772916663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45936.351772916663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45936.351772916663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45936.351772916663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45936.351772916663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45936.351772916663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45936.351772916663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45936.351772916663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45936.351772916663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45936.351772916663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45936.351772916663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45936.351772916663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45936.351772916663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45936.351772916663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45936.351772916663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45936.351772916663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45936.351772916663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45936.351772916663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45936.351772916663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45936.351772916663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45936.351772916663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45936.351772916663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45936.351772916663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45936.351772916663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45936.351772916663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45936.351772916663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45936.351772916663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45936.351772916663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45936.351772916663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45936.351772916663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45936.351772916663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45936.351772916663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45936.351772916663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45936.351772916663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45936.351772916663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45936.351772916663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45936.351772916663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45936.351772916663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45936.351772916663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45936.351772916663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45936.351772916663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45936.351772916663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45936.351772916663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45936.351772916663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45936.351772916663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45936.351772916663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45936.351772916663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45936.351772916663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45936.351772916663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45936.351772916663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45936.351772916663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45936.351772916663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45936.351772916663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45936.351772916663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45936.351772916663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45936.351772916663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45936.351772916663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45936.351772916663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45936.351772916663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45936.351772916663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45936.351772916663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45936.351772916663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45936.351772916663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45936.351772916663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45936.351772916663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45936.351772916663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45936.351772916663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45936.351772916663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45936.351772916663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45936.351772916663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45936.351772916663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45936.351772916663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45936.351772916663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45936.351772916663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45936.351772916663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45936.351772916663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45936.351772916663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45936.351772916663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45936.351772916663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45936.351772916663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45936.351772916663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45936.351772916663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45936.351772916663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45936.351772916663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45936.351772916663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45936.351772916663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45936.351772916663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45936.351772916663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45936.351772916663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45936.351772916663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45936.351772916663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45936.351772916663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45936.351772916663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45936.351772916663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45936.351772916663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45936.351772916663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45936.351772916663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45936.351772916663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45936.351772916663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45936.351772916663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45936.351772916663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45936.351772916663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45936.351772916663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45936.351772916663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45936.351772916663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45936.351772916663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45936.351772916663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45936.351772916663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45936.351772916663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45936.351772916663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45936.351772916663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45936.351772916663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45936.351772916663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45936.351772916663</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