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366" documentId="13_ncr:1_{F6CB121F-512D-4AA6-A0C1-0FB36C537598}" xr6:coauthVersionLast="47" xr6:coauthVersionMax="47" xr10:uidLastSave="{6D301371-962C-46E8-86D1-179E4AD14E7A}"/>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<sst xmlns="http://schemas.openxmlformats.org/spreadsheetml/2006/main" count="178587" uniqueCount="39079">
  <si>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</si>
  <si>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</si>
  <si>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</si>
  <si>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</si>
  <si>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</si>
  <si>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</si>
  <si>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</si>
  <si>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</si>
  <si>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</si>
  <si>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</si>
  <si>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</si>
  <si>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</si>
  <si>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</si>
  <si>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</si>
  <si>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</si>
  <si>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</si>
  <si>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</si>
  <si>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</si>
  <si>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</si>
  <si>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</si>
  <si>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</si>
  <si>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</si>
  <si>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</si>
  <si>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</si>
  <si>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</si>
  <si>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</si>
  <si>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</si>
  <si>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</si>
  <si>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</si>
  <si>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</si>
  <si>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</si>
  <si>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</si>
  <si>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</si>
  <si>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</si>
  <si>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</si>
  <si>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</si>
  <si>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</si>
  <si>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</si>
  <si>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</si>
  <si>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</si>
  <si>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</si>
  <si>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</si>
  <si>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</si>
  <si>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</si>
  <si>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</si>
  <si>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</si>
  <si>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</si>
  <si>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</si>
  <si>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</si>
  <si>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</si>
  <si>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</si>
  <si>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</si>
  <si>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</si>
  <si>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</si>
  <si>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</si>
  <si>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</si>
  <si>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</si>
  <si>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</si>
  <si>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</si>
  <si>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</si>
  <si>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</si>
  <si>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</si>
  <si>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</si>
  <si>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</si>
  <si>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</si>
  <si>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</si>
  <si>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</si>
  <si>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</si>
  <si>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</si>
  <si>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</si>
  <si>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</si>
  <si>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</si>
  <si>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</si>
  <si>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</si>
  <si>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</si>
  <si>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</si>
  <si>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</si>
  <si>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</si>
  <si>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</si>
  <si>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</si>
  <si>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</si>
  <si>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</si>
  <si>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</si>
  <si>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</si>
  <si>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</si>
  <si>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</si>
  <si>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</si>
  <si>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</si>
  <si>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</si>
  <si>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</si>
  <si>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</si>
  <si>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</si>
  <si>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</si>
  <si>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</si>
  <si>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</si>
  <si>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</si>
  <si>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</si>
  <si>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</si>
  <si>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</si>
  <si>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</si>
  <si>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</si>
  <si>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</si>
  <si>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</si>
  <si>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</si>
  <si>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</si>
  <si>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</si>
  <si>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</si>
  <si>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</si>
  <si>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</si>
  <si>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</si>
  <si>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</si>
  <si>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</si>
  <si>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</si>
  <si>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</si>
  <si>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</si>
  <si>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</si>
  <si>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</si>
  <si>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</si>
  <si>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</si>
  <si>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</si>
  <si>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</si>
  <si>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</si>
  <si>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</si>
  <si>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</si>
  <si>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</si>
  <si>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</si>
  <si>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</si>
  <si>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</si>
  <si>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</si>
  <si>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</si>
  <si>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</si>
  <si>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</si>
  <si>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</si>
  <si>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</si>
  <si>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</si>
  <si>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</si>
  <si>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</si>
  <si>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</si>
  <si>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</si>
  <si>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</si>
  <si>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</si>
  <si>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</si>
  <si>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</si>
  <si>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</si>
  <si>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</si>
  <si>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</si>
  <si>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</si>
  <si>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</si>
  <si>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</si>
  <si>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</si>
  <si>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</si>
  <si>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</si>
  <si>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</si>
  <si>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</si>
  <si>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</si>
  <si>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</si>
  <si>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</si>
  <si>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</si>
  <si>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</si>
  <si>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</si>
  <si>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</si>
  <si>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</si>
  <si>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</si>
  <si>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</si>
  <si>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</si>
  <si>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</si>
  <si>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</si>
  <si>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</si>
  <si>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</si>
  <si>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</si>
  <si>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</si>
  <si>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</si>
  <si>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</si>
  <si>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</si>
  <si>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</si>
  <si>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</si>
  <si>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</si>
  <si>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</si>
  <si>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</si>
  <si>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</si>
  <si>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</si>
  <si>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</si>
  <si>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</si>
  <si>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</si>
  <si>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</si>
  <si>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</si>
  <si>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</si>
  <si>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</si>
  <si>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</si>
  <si>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</si>
  <si>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</si>
  <si>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</si>
  <si>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</si>
  <si>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</si>
  <si>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</si>
  <si>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</si>
  <si>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</si>
  <si>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</si>
  <si>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</si>
  <si>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</si>
  <si>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</si>
  <si>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</si>
  <si>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</si>
  <si>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</si>
  <si>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</si>
  <si>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</si>
  <si>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</si>
  <si>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</si>
  <si>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</si>
  <si>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</si>
  <si>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</si>
  <si>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</si>
  <si>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</si>
  <si>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</si>
  <si>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</si>
  <si>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</si>
  <si>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</si>
  <si>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</si>
  <si>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</si>
  <si>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</si>
  <si>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</si>
  <si>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</si>
  <si>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</si>
  <si>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</si>
  <si>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</si>
  <si>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</si>
  <si>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</si>
  <si>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</si>
  <si>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</si>
  <si>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</si>
  <si>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</si>
  <si>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</si>
  <si>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</si>
  <si>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</si>
  <si>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</si>
  <si>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</si>
  <si>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</si>
  <si>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</si>
  <si>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</si>
  <si>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</si>
  <si>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</si>
  <si>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</si>
  <si>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</si>
  <si>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</si>
  <si>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</si>
  <si>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</si>
  <si>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</si>
  <si>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</si>
  <si>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</si>
  <si>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</si>
  <si>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</si>
  <si>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</si>
  <si>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</si>
  <si>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</si>
  <si>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</si>
  <si>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</si>
  <si>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</si>
  <si>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</si>
  <si>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</si>
  <si>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</si>
  <si>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</si>
  <si>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</si>
  <si>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</si>
  <si>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</si>
  <si>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</si>
  <si>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</si>
  <si>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</si>
  <si>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</si>
  <si>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</si>
  <si>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</si>
  <si>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</si>
  <si>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</si>
  <si>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</si>
  <si>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</si>
  <si>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</si>
  <si>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</si>
  <si>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</si>
  <si>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</si>
  <si>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</si>
  <si>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</si>
  <si>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</si>
  <si>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</si>
  <si>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</si>
  <si>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</si>
  <si>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</si>
  <si>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</si>
  <si>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</si>
  <si>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</si>
  <si>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</si>
  <si>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</si>
  <si>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</si>
  <si>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</si>
  <si>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</si>
  <si>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</si>
  <si>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</si>
  <si>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</si>
  <si>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</si>
  <si>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</si>
  <si>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</si>
  <si>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</si>
  <si>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</si>
  <si>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</si>
  <si>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</si>
  <si>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</si>
  <si>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</si>
  <si>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</si>
  <si>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</si>
  <si>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</si>
  <si>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</si>
  <si>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</si>
  <si>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</si>
  <si>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</si>
  <si>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</si>
  <si>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</si>
  <si>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</si>
  <si>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</si>
  <si>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</si>
  <si>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</si>
  <si>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</si>
  <si>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</si>
  <si>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</si>
  <si>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</si>
  <si>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</si>
  <si>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</si>
  <si>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</si>
  <si>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</si>
  <si>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</si>
  <si>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</si>
  <si>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</si>
  <si>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</si>
  <si>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</si>
  <si>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</si>
  <si>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</si>
  <si>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</si>
  <si>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</si>
  <si>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</si>
  <si>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</si>
  <si>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</si>
  <si>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</si>
  <si>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</si>
  <si>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</si>
  <si>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</si>
  <si>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</si>
  <si>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</si>
  <si>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</si>
  <si>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</si>
  <si>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</si>
  <si>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</si>
  <si>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</si>
  <si>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</si>
  <si>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</si>
  <si>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</si>
  <si>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</si>
  <si>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</si>
  <si>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</si>
  <si>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</si>
  <si>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</si>
  <si>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</si>
  <si>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</si>
  <si>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</si>
  <si>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</si>
  <si>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</si>
  <si>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</si>
  <si>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</si>
  <si>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</si>
  <si>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</si>
  <si>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</si>
  <si>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</si>
  <si>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</si>
  <si>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</si>
  <si>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</si>
  <si>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</si>
  <si>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</si>
  <si>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</si>
  <si>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</si>
  <si>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</si>
  <si>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</si>
  <si>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</si>
  <si>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</si>
  <si>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</si>
  <si>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</si>
  <si>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</si>
  <si>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</si>
  <si>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</si>
  <si>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</si>
  <si>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</si>
  <si>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</si>
  <si>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</si>
  <si>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</si>
  <si>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</si>
  <si>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</si>
  <si>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</si>
  <si>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</si>
  <si>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</si>
  <si>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</si>
  <si>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</si>
  <si>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</si>
  <si>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</si>
  <si>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</si>
  <si>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</si>
  <si>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</si>
  <si>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</si>
  <si>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</si>
  <si>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</si>
  <si>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</si>
  <si>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</si>
  <si>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</si>
  <si>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</si>
  <si>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</si>
  <si>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</si>
  <si>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</si>
  <si>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</si>
  <si>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</si>
  <si>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</si>
  <si>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</si>
  <si>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</si>
  <si>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</si>
  <si>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</si>
  <si>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</si>
  <si>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</si>
  <si>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</si>
  <si>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</si>
  <si>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</si>
  <si>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</si>
  <si>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</si>
  <si>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</si>
  <si>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</si>
  <si>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</si>
  <si>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</si>
  <si>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</si>
  <si>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</si>
  <si>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</si>
  <si>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</si>
  <si>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</si>
  <si>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</si>
  <si>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</si>
  <si>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</si>
  <si>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</si>
  <si>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</si>
  <si>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</si>
  <si>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</si>
  <si>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</si>
  <si>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</si>
  <si>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</si>
  <si>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</si>
  <si>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</si>
  <si>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</si>
  <si>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</si>
  <si>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</si>
  <si>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</si>
  <si>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</si>
  <si>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</si>
  <si>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</si>
  <si>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</si>
  <si>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</si>
  <si>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</si>
  <si>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</si>
  <si>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</si>
  <si>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</si>
  <si>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</si>
  <si>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</si>
  <si>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</si>
  <si>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</si>
  <si>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</si>
  <si>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</si>
  <si>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</si>
  <si>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</si>
  <si>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</si>
  <si>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</si>
  <si>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</si>
  <si>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</si>
  <si>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</si>
  <si>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</si>
  <si>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</si>
  <si>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</si>
  <si>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</si>
  <si>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</si>
  <si>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</si>
  <si>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</si>
  <si>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</si>
  <si>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</si>
  <si>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</si>
  <si>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</si>
  <si>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</si>
  <si>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</si>
  <si>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</si>
  <si>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</si>
  <si>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</si>
  <si>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</si>
  <si>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</si>
  <si>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</si>
  <si>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</si>
  <si>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</si>
  <si>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</si>
  <si>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</si>
  <si>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</si>
  <si>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</si>
  <si>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</si>
  <si>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</si>
  <si>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</si>
  <si>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</si>
  <si>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</si>
  <si>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</si>
  <si>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</si>
  <si>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</si>
  <si>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</si>
  <si>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</si>
  <si>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</si>
  <si>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</si>
  <si>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</si>
  <si>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</si>
  <si>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</si>
  <si>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</si>
  <si>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</si>
  <si>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</si>
  <si>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</si>
  <si>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</si>
  <si>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</si>
  <si>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</si>
  <si>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</si>
  <si>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</si>
  <si>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</si>
  <si>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</si>
  <si>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</si>
  <si>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</si>
  <si>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</si>
  <si>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</si>
  <si>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</si>
  <si>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</si>
  <si>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</si>
  <si>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</si>
  <si>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</si>
  <si>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</si>
  <si>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</si>
  <si>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</si>
  <si>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</si>
  <si>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</si>
  <si>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</si>
  <si>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</si>
  <si>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</si>
  <si>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</si>
  <si>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</si>
  <si>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</si>
  <si>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</si>
  <si>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</si>
  <si>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</si>
  <si>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</si>
  <si>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</si>
  <si>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</si>
  <si>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</si>
  <si>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</si>
  <si>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</si>
  <si>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</si>
  <si>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</si>
  <si>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</si>
  <si>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</si>
  <si>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</si>
  <si>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</si>
  <si>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</si>
  <si>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</si>
  <si>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</si>
  <si>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</si>
  <si>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</si>
  <si>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</si>
  <si>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</si>
  <si>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</si>
  <si>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</si>
  <si>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</si>
  <si>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</si>
  <si>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</si>
  <si>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</si>
  <si>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</si>
  <si>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</si>
  <si>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</si>
  <si>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</si>
  <si>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</si>
  <si>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</si>
  <si>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</si>
  <si>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</si>
  <si>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</si>
  <si>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</si>
  <si>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</si>
  <si>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</si>
  <si>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</si>
  <si>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</si>
  <si>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</si>
  <si>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</si>
  <si>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</si>
  <si>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</si>
  <si>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</si>
  <si>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</si>
  <si>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</si>
  <si>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</si>
  <si>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</si>
  <si>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</si>
  <si>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</si>
  <si>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</si>
  <si>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</si>
  <si>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</si>
  <si>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</si>
  <si>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</si>
  <si>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</si>
  <si>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</si>
  <si>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</si>
  <si>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</si>
  <si>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</si>
  <si>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</si>
  <si>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</si>
  <si>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</si>
  <si>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</si>
  <si>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</si>
  <si>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</si>
  <si>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</si>
  <si>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</si>
  <si>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</si>
  <si>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</si>
  <si>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</si>
  <si>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</si>
  <si>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</si>
  <si>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</si>
  <si>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</si>
  <si>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</si>
  <si>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</si>
  <si>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</si>
  <si>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</si>
  <si>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</si>
  <si>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</si>
  <si>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</si>
  <si>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</si>
  <si>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</si>
  <si>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</si>
  <si>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</si>
  <si>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</si>
  <si>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</si>
  <si>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</si>
  <si>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</si>
  <si>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</si>
  <si>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</si>
  <si>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</si>
  <si>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</si>
  <si>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</si>
  <si>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</si>
  <si>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</si>
  <si>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</si>
  <si>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</si>
  <si>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</si>
  <si>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</si>
  <si>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</si>
  <si>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</si>
  <si>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</si>
  <si>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</si>
  <si>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</si>
  <si>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</si>
  <si>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</si>
  <si>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</si>
  <si>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</si>
  <si>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</si>
  <si>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</si>
  <si>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</si>
  <si>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</si>
  <si>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</si>
  <si>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</si>
  <si>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</si>
  <si>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</si>
  <si>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</si>
  <si>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</si>
  <si>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</si>
  <si>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</si>
  <si>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</si>
  <si>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</si>
  <si>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</si>
  <si>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</si>
  <si>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</si>
  <si>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</si>
  <si>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</si>
  <si>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</si>
  <si>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</si>
  <si>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</si>
  <si>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</si>
  <si>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</si>
  <si>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</si>
  <si>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</si>
  <si>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</si>
  <si>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</si>
  <si>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</si>
  <si>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</si>
  <si>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</si>
  <si>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</si>
  <si>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</si>
  <si>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</si>
  <si>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</si>
  <si>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</si>
  <si>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</si>
  <si>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</si>
  <si>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</si>
  <si>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</si>
  <si>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</si>
  <si>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</si>
  <si>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</si>
  <si>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</si>
  <si>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</si>
  <si>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</si>
  <si>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</si>
  <si>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</si>
  <si>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</si>
  <si>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</si>
  <si>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</si>
  <si>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</si>
  <si>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</si>
  <si>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</si>
  <si>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</si>
  <si>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</si>
  <si>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</si>
  <si>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</si>
  <si>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</si>
  <si>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</si>
  <si>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</si>
  <si>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</si>
  <si>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</si>
  <si>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</si>
  <si>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</si>
  <si>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</si>
  <si>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</si>
  <si>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</si>
  <si>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</si>
  <si>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</si>
  <si>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</si>
  <si>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</si>
  <si>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</si>
  <si>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</si>
  <si>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</si>
  <si>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</si>
  <si>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</si>
  <si>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</si>
  <si>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</si>
  <si>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</si>
  <si>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</si>
  <si>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</si>
  <si>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</si>
  <si>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</si>
  <si>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</si>
  <si>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</si>
  <si>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</si>
  <si>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</si>
  <si>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</si>
  <si>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</si>
  <si>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</si>
  <si>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</si>
  <si>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</si>
  <si>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</si>
  <si>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</si>
  <si>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</si>
  <si>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</si>
  <si>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</si>
  <si>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</si>
  <si>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</si>
  <si>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</si>
  <si>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</si>
  <si>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</si>
  <si>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</si>
  <si>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</si>
  <si>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</si>
  <si>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</si>
  <si>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</si>
  <si>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</si>
  <si>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</si>
  <si>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</si>
  <si>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</si>
  <si>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</si>
  <si>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</si>
  <si>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</si>
  <si>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</si>
  <si>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</si>
  <si>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</si>
  <si>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</si>
  <si>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</si>
  <si>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</si>
  <si>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</si>
  <si>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</si>
  <si>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</si>
  <si>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</si>
  <si>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</si>
  <si>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</si>
  <si>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</si>
  <si>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</si>
  <si>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</si>
  <si>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</si>
  <si>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</si>
  <si>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</si>
  <si>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</si>
  <si>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</si>
  <si>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</si>
  <si>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</si>
  <si>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</si>
  <si>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</si>
  <si>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</si>
  <si>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</si>
  <si>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</si>
  <si>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</si>
  <si>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</si>
  <si>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</si>
  <si>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</si>
  <si>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</si>
  <si>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</si>
  <si>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</si>
  <si>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</si>
  <si>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</si>
  <si>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</si>
  <si>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</si>
  <si>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</si>
  <si>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</si>
  <si>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</si>
  <si>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</si>
  <si>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</si>
  <si>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</si>
  <si>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</si>
  <si>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</si>
  <si>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</si>
  <si>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</si>
  <si>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</si>
  <si>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</si>
  <si>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</si>
  <si>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</si>
  <si>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</si>
  <si>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</si>
  <si>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</si>
  <si>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</si>
  <si>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</si>
  <si>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</si>
  <si>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</si>
  <si>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</si>
  <si>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</si>
  <si>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</si>
  <si>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</si>
  <si>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</si>
  <si>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</si>
  <si>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</si>
  <si>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</si>
  <si>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</si>
  <si>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</si>
  <si>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</si>
  <si>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</si>
  <si>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</si>
  <si>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</si>
  <si>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</si>
  <si>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</si>
  <si>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</si>
  <si>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</si>
  <si>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</si>
  <si>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</si>
  <si>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</si>
  <si>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</si>
  <si>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</si>
  <si>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</si>
  <si>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</si>
  <si>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</si>
  <si>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</si>
  <si>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</si>
  <si>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</si>
  <si>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</si>
  <si>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</si>
  <si>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</si>
  <si>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</si>
  <si>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</si>
  <si>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</si>
  <si>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</si>
  <si>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</si>
  <si>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</si>
  <si>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</si>
  <si>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</si>
  <si>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</si>
  <si>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</si>
  <si>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</si>
  <si>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</si>
  <si>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</si>
  <si>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</si>
  <si>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</si>
  <si>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</si>
  <si>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</si>
  <si>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</si>
  <si>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</si>
  <si>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</si>
  <si>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</si>
  <si>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</si>
  <si>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</si>
  <si>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</si>
  <si>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</si>
  <si>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</si>
  <si>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</si>
  <si>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</si>
  <si>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</si>
  <si>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</si>
  <si>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</si>
  <si>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</si>
  <si>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</si>
  <si>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</si>
  <si>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</si>
  <si>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</si>
  <si>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</si>
  <si>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</si>
  <si>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</si>
  <si>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</si>
  <si>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</si>
  <si>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</si>
  <si>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</si>
  <si>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</si>
  <si>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</si>
  <si>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</si>
  <si>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</si>
  <si>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</si>
  <si>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</si>
  <si>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</si>
  <si>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</si>
  <si>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</si>
  <si>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</si>
  <si>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</si>
  <si>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</si>
  <si>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</si>
  <si>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</si>
  <si>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</si>
  <si>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</si>
  <si>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</si>
  <si>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</si>
  <si>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</si>
  <si>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</si>
  <si>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</si>
  <si>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</si>
  <si>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</si>
  <si>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</si>
  <si>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</si>
  <si>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</si>
  <si>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</si>
  <si>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</si>
  <si>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</si>
  <si>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</si>
  <si>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</si>
  <si>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</si>
  <si>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</si>
  <si>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</si>
  <si>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</si>
  <si>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</si>
  <si>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</si>
  <si>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</si>
  <si>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</si>
  <si>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</si>
  <si>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</si>
  <si>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</si>
  <si>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</si>
  <si>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</si>
  <si>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</si>
  <si>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</si>
  <si>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</si>
  <si>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</si>
  <si>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</si>
  <si>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</si>
  <si>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</si>
  <si>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</si>
  <si>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</si>
  <si>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</si>
  <si>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</si>
  <si>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</si>
  <si>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</si>
  <si>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</si>
  <si>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</si>
  <si>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</si>
  <si>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</si>
  <si>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</si>
  <si>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</si>
  <si>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</si>
  <si>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</si>
  <si>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</si>
  <si>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</si>
  <si>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</si>
  <si>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</si>
  <si>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</si>
  <si>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</si>
  <si>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</si>
  <si>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</si>
  <si>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</si>
  <si>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</si>
  <si>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</si>
  <si>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</si>
  <si>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</si>
  <si>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</si>
  <si>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</si>
  <si>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</si>
  <si>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</si>
  <si>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</si>
  <si>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</si>
  <si>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</si>
  <si>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</si>
  <si>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</si>
  <si>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</si>
  <si>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</si>
  <si>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</si>
  <si>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</si>
  <si>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</si>
  <si>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</si>
  <si>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</si>
  <si>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</si>
  <si>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</si>
  <si>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</si>
  <si>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</si>
  <si>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</si>
  <si>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</si>
  <si>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</si>
  <si>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</si>
  <si>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</si>
  <si>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</si>
  <si>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</si>
  <si>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</si>
  <si>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</si>
  <si>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</si>
  <si>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</si>
  <si>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</si>
  <si>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</si>
  <si>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</si>
  <si>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</si>
  <si>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</si>
  <si>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</si>
  <si>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</si>
  <si>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</si>
  <si>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</si>
  <si>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</si>
  <si>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</si>
  <si>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</si>
  <si>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</si>
  <si>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</si>
  <si>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</si>
  <si>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</si>
  <si>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</si>
  <si>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</si>
  <si>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</si>
  <si>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</si>
  <si>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</si>
  <si>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</si>
  <si>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</si>
  <si>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</si>
  <si>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</si>
  <si>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</si>
  <si>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</si>
  <si>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</si>
  <si>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</si>
  <si>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</si>
  <si>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</si>
  <si>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</si>
  <si>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</si>
  <si>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</si>
  <si>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</si>
  <si>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</si>
  <si>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</si>
  <si>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</si>
  <si>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</si>
  <si>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</si>
  <si>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</si>
  <si>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</si>
  <si>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</si>
  <si>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</si>
  <si>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</si>
  <si>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</si>
  <si>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</si>
  <si>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</si>
  <si>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</si>
  <si>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</si>
  <si>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</si>
  <si>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</si>
  <si>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</si>
  <si>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</si>
  <si>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</si>
  <si>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</si>
  <si>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</si>
  <si>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</si>
  <si>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</si>
  <si>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</si>
  <si>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</si>
  <si>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</si>
  <si>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</si>
  <si>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</si>
  <si>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</si>
  <si>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</si>
  <si>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</si>
  <si>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</si>
  <si>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</si>
  <si>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</si>
  <si>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</si>
  <si>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</si>
  <si>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</si>
  <si>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</si>
  <si>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</si>
  <si>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</si>
  <si>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</si>
  <si>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</si>
  <si>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</si>
  <si>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</si>
  <si>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</si>
  <si>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</si>
  <si>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</si>
  <si>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</si>
  <si>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</si>
  <si>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</si>
  <si>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</si>
  <si>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</si>
  <si>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</si>
  <si>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</si>
  <si>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</si>
  <si>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</si>
  <si>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</si>
  <si>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</si>
  <si>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</si>
  <si>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</si>
  <si>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</si>
  <si>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</si>
  <si>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</si>
  <si>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</si>
  <si>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</si>
  <si>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</si>
  <si>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</si>
  <si>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</si>
  <si>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</si>
  <si>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</si>
  <si>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</si>
  <si>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</si>
  <si>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</si>
  <si>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</si>
  <si>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</si>
  <si>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</si>
  <si>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</si>
  <si>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</si>
  <si>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</si>
  <si>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</si>
  <si>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</si>
  <si>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</si>
  <si>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</si>
  <si>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</si>
  <si>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</si>
  <si>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</si>
  <si>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</si>
  <si>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</si>
  <si>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</si>
  <si>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</si>
  <si>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</si>
  <si>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</si>
  <si>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</si>
  <si>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</si>
  <si>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</si>
  <si>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</si>
  <si>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</si>
  <si>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</si>
  <si>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</si>
  <si>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</si>
  <si>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</si>
  <si>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</si>
  <si>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</si>
  <si>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</si>
  <si>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</si>
  <si>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</si>
  <si>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</si>
  <si>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</si>
  <si>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</si>
  <si>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</si>
  <si>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</si>
  <si>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</si>
  <si>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</si>
  <si>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</si>
  <si>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</si>
  <si>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</si>
  <si>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</si>
  <si>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</si>
  <si>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</si>
  <si>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</si>
  <si>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</si>
  <si>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</si>
  <si>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</si>
  <si>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</si>
  <si>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</si>
  <si>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</si>
  <si>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</si>
  <si>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</si>
  <si>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</si>
  <si>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</si>
  <si>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</si>
  <si>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</si>
  <si>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</si>
  <si>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</si>
  <si>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</si>
  <si>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</si>
  <si>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</si>
  <si>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</si>
  <si>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</si>
  <si>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</si>
  <si>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</si>
  <si>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</si>
  <si>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</si>
  <si>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</si>
  <si>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</si>
  <si>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</si>
  <si>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</si>
  <si>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</si>
  <si>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</si>
  <si>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</si>
  <si>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</si>
  <si>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</si>
  <si>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</si>
  <si>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</si>
  <si>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</si>
  <si>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</si>
  <si>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</si>
  <si>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</si>
  <si>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</si>
  <si>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</si>
  <si>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</si>
  <si>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</si>
  <si>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</si>
  <si>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</si>
  <si>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</si>
  <si>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</si>
  <si>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</si>
  <si>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</si>
  <si>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</si>
  <si>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</si>
  <si>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</si>
  <si>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</si>
  <si>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</si>
  <si>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</si>
  <si>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</si>
  <si>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</si>
  <si>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</si>
  <si>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</si>
  <si>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</si>
  <si>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</si>
  <si>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</si>
  <si>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</si>
  <si>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</si>
  <si>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</si>
  <si>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</si>
  <si>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</si>
  <si>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</si>
  <si>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</si>
  <si>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</si>
  <si>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</si>
  <si>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</si>
  <si>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</si>
  <si>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</si>
  <si>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</si>
  <si>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</si>
  <si>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</si>
  <si>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</si>
  <si>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</si>
  <si>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</si>
  <si>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</si>
  <si>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</si>
  <si>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</si>
  <si>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</si>
  <si>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</si>
  <si>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</si>
  <si>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</si>
  <si>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</si>
  <si>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</si>
  <si>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</si>
  <si>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</si>
  <si>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</si>
  <si>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</si>
  <si>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</si>
  <si>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</si>
  <si>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</si>
  <si>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</si>
  <si>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</si>
  <si>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</si>
  <si>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</si>
  <si>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</si>
  <si>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</si>
  <si>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</si>
  <si>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</si>
  <si>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</si>
  <si>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</si>
  <si>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</si>
  <si>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</si>
  <si>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</si>
  <si>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</si>
  <si>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</si>
  <si>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</si>
  <si>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</si>
  <si>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</si>
  <si>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</si>
  <si>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</si>
  <si>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</si>
  <si>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</si>
  <si>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</si>
  <si>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</si>
  <si>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</si>
  <si>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</si>
  <si>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</si>
  <si>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</si>
  <si>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</si>
  <si>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</si>
  <si>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</si>
  <si>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</si>
  <si>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</si>
  <si>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</si>
  <si>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</si>
  <si>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</si>
  <si>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</si>
  <si>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</si>
  <si>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</si>
  <si>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</si>
  <si>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</si>
  <si>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</si>
  <si>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</si>
  <si>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</si>
  <si>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</si>
  <si>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</si>
  <si>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</si>
  <si>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</si>
  <si>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</si>
  <si>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</si>
  <si>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</si>
  <si>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</si>
  <si>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</si>
  <si>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</si>
  <si>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</si>
  <si>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</si>
  <si>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</si>
  <si>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</si>
  <si>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</si>
  <si>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</si>
  <si>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</si>
  <si>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</si>
  <si>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</si>
  <si>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</si>
  <si>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</si>
  <si>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</si>
  <si>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</si>
  <si>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</si>
  <si>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</si>
  <si>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</si>
  <si>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</si>
  <si>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</si>
  <si>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</si>
  <si>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</si>
  <si>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</si>
  <si>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</si>
  <si>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</si>
  <si>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</si>
  <si>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</si>
  <si>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</si>
  <si>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</si>
  <si>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</si>
  <si>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</si>
  <si>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</si>
  <si>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</si>
  <si>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</si>
  <si>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</si>
  <si>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</si>
  <si>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</si>
  <si>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</si>
  <si>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</si>
  <si>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</si>
  <si>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</si>
  <si>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</si>
  <si>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</si>
  <si>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</si>
  <si>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</si>
  <si>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</si>
  <si>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</si>
  <si>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</si>
  <si>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</si>
  <si>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</si>
  <si>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</si>
  <si>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</si>
  <si>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</si>
  <si>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</si>
  <si>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</si>
  <si>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</si>
  <si>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</si>
  <si>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</si>
  <si>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</si>
  <si>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</si>
  <si>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</si>
  <si>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</si>
  <si>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</si>
  <si>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</si>
  <si>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</si>
  <si>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</si>
  <si>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</si>
  <si>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</si>
  <si>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</si>
  <si>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</si>
  <si>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</si>
  <si>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</si>
  <si>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</si>
  <si>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</si>
  <si>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</si>
  <si>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</si>
  <si>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</si>
  <si>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</si>
  <si>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</si>
  <si>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</si>
  <si>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</si>
  <si>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</si>
  <si>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</si>
  <si>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</si>
  <si>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</si>
  <si>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</si>
  <si>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</si>
  <si>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</si>
  <si>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</si>
  <si>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</si>
  <si>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</si>
  <si>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</si>
  <si>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</si>
  <si>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</si>
  <si>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</si>
  <si>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</si>
  <si>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</si>
  <si>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</si>
  <si>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</si>
  <si>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</si>
  <si>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</si>
  <si>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</si>
  <si>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</si>
  <si>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</si>
  <si>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</si>
  <si>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</si>
  <si>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</si>
  <si>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</si>
  <si>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</si>
  <si>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</si>
  <si>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</si>
  <si>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</si>
  <si>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</si>
  <si>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</si>
  <si>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</si>
  <si>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</si>
  <si>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</si>
  <si>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</si>
  <si>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</si>
  <si>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</si>
  <si>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</si>
  <si>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</si>
  <si>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</si>
  <si>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</si>
  <si>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</si>
  <si>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</si>
  <si>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</si>
  <si>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</si>
  <si>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</si>
  <si>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</si>
  <si>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</si>
  <si>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</si>
  <si>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</si>
  <si>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</si>
  <si>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</si>
  <si>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</si>
  <si>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</si>
  <si>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</si>
  <si>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</si>
  <si>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</si>
  <si>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</si>
  <si>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</si>
  <si>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</si>
  <si>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</si>
  <si>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</si>
  <si>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</si>
  <si>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</si>
  <si>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</si>
  <si>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</si>
  <si>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</si>
  <si>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</si>
  <si>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</si>
  <si>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</si>
  <si>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</si>
  <si>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</si>
  <si>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</si>
  <si>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</si>
  <si>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</si>
  <si>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</si>
  <si>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</si>
  <si>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</si>
  <si>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</si>
  <si>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</si>
  <si>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</si>
  <si>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</si>
  <si>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</si>
  <si>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</si>
  <si>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</si>
  <si>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</si>
  <si>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</si>
  <si>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</si>
  <si>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</si>
  <si>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</si>
  <si>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</si>
  <si>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</si>
  <si>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</si>
  <si>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</si>
  <si>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</si>
  <si>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</si>
  <si>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</si>
  <si>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</si>
  <si>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</si>
  <si>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</si>
  <si>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</si>
  <si>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</si>
  <si>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</si>
  <si>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</si>
  <si>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</si>
  <si>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</si>
  <si>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</si>
  <si>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</si>
  <si>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</si>
  <si>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</si>
  <si>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</si>
  <si>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</si>
  <si>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</si>
  <si>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</si>
  <si>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</si>
  <si>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</si>
  <si>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</si>
  <si>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</si>
  <si>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</si>
  <si>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</si>
  <si>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</si>
  <si>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</si>
  <si>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</si>
  <si>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</si>
  <si>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</si>
  <si>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</si>
  <si>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</si>
  <si>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</si>
  <si>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</si>
  <si>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</si>
  <si>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</si>
  <si>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</si>
  <si>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</si>
  <si>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</si>
  <si>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</si>
  <si>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</si>
  <si>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</si>
  <si>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</si>
  <si>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</si>
  <si>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</si>
  <si>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</si>
  <si>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</si>
  <si>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</si>
  <si>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</si>
  <si>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</si>
  <si>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</si>
  <si>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</si>
  <si>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</si>
  <si>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</si>
  <si>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</si>
  <si>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</si>
  <si>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</si>
  <si>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</si>
  <si>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</si>
  <si>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</si>
  <si>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</si>
  <si>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</si>
  <si>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</si>
  <si>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</si>
  <si>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</si>
  <si>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</si>
  <si>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</si>
  <si>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</si>
  <si>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</si>
  <si>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</si>
  <si>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</si>
  <si>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</si>
  <si>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</si>
  <si>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</si>
  <si>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</si>
  <si>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</si>
  <si>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</si>
  <si>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</si>
  <si>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</si>
  <si>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</si>
  <si>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</si>
  <si>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</si>
  <si>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</si>
  <si>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</si>
  <si>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</si>
  <si>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</si>
  <si>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</si>
  <si>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</si>
  <si>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</si>
  <si>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</si>
  <si>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</si>
  <si>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</si>
  <si>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</si>
  <si>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</si>
  <si>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</si>
  <si>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</si>
  <si>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</si>
  <si>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</si>
  <si>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</si>
  <si>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</si>
  <si>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</si>
  <si>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</si>
  <si>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</si>
  <si>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</si>
  <si>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</si>
  <si>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</si>
  <si>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</si>
  <si>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</si>
  <si>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</si>
  <si>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</si>
  <si>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</si>
  <si>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</si>
  <si>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</si>
  <si>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</si>
  <si>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</si>
  <si>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</si>
  <si>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</si>
  <si>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</si>
  <si>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</si>
  <si>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</si>
  <si>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</si>
  <si>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</si>
  <si>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</si>
  <si>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</si>
  <si>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</si>
  <si>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</si>
  <si>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</si>
  <si>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</si>
  <si>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</si>
  <si>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</si>
  <si>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</si>
  <si>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</si>
  <si>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</si>
  <si>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</si>
  <si>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</si>
  <si>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</si>
  <si>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</si>
  <si>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</si>
  <si>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</si>
  <si>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</si>
  <si>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</si>
  <si>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</si>
  <si>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</si>
  <si>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</si>
  <si>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</si>
  <si>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</si>
  <si>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</si>
  <si>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</si>
  <si>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</si>
  <si>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</si>
  <si>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</si>
  <si>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</si>
  <si>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</si>
  <si>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</si>
  <si>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</si>
  <si>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</si>
  <si>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</si>
  <si>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</si>
  <si>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</si>
  <si>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</si>
  <si>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</si>
  <si>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</si>
  <si>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</si>
  <si>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</si>
  <si>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</si>
  <si>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</si>
  <si>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</si>
  <si>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</si>
  <si>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</si>
  <si>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</si>
  <si>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</si>
  <si>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</si>
  <si>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</si>
  <si>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</si>
  <si>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</si>
  <si>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</si>
  <si>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</si>
  <si>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</si>
  <si>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</si>
  <si>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</si>
  <si>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</si>
  <si>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</si>
  <si>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</si>
  <si>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</si>
  <si>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</si>
  <si>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</si>
  <si>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</si>
  <si>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</si>
  <si>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</si>
  <si>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</si>
  <si>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</si>
  <si>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</si>
  <si>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</si>
  <si>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</si>
  <si>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</si>
  <si>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</si>
  <si>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</si>
  <si>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</si>
  <si>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</si>
  <si>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</si>
  <si>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</si>
  <si>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</si>
  <si>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</si>
  <si>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</si>
  <si>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</si>
  <si>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</si>
  <si>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</si>
  <si>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</si>
  <si>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</si>
  <si>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</si>
  <si>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</si>
  <si>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</si>
  <si>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</si>
  <si>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</si>
  <si>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</si>
  <si>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</si>
  <si>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</si>
  <si>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</si>
  <si>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</si>
  <si>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</si>
  <si>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</si>
  <si>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</si>
  <si>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</si>
  <si>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</si>
  <si>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</si>
  <si>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</si>
  <si>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</si>
  <si>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</si>
  <si>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</si>
  <si>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</si>
  <si>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</si>
  <si>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</si>
  <si>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</si>
  <si>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</si>
  <si>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</si>
  <si>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</si>
  <si>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</si>
  <si>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</si>
  <si>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</si>
  <si>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</si>
  <si>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</si>
  <si>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</si>
  <si>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</si>
  <si>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</si>
  <si>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</si>
  <si>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</si>
  <si>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</si>
  <si>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</si>
  <si>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</si>
  <si>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</si>
  <si>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</si>
  <si>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</si>
  <si>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</si>
  <si>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</si>
  <si>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</si>
  <si>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</si>
  <si>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</si>
  <si>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</si>
  <si>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</si>
  <si>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</si>
  <si>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</si>
  <si>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</si>
  <si>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</si>
  <si>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</si>
  <si>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</si>
  <si>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</si>
  <si>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</si>
  <si>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</si>
  <si>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</si>
  <si>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</si>
  <si>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</si>
  <si>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</si>
  <si>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</si>
  <si>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</si>
  <si>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</si>
  <si>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</si>
  <si>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</si>
  <si>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</si>
  <si>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</si>
  <si>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</si>
  <si>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</si>
  <si>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</si>
  <si>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</si>
  <si>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</si>
  <si>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</si>
  <si>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</si>
  <si>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</si>
  <si>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</si>
  <si>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</si>
  <si>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</si>
  <si>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</si>
  <si>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</si>
  <si>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</si>
  <si>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</si>
  <si>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</si>
  <si>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</si>
  <si>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</si>
  <si>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</si>
  <si>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</si>
  <si>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</si>
  <si>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</si>
  <si>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</si>
  <si>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</si>
  <si>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</si>
  <si>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</si>
  <si>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</si>
  <si>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</si>
  <si>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</si>
  <si>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</si>
  <si>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</si>
  <si>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</si>
  <si>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</si>
  <si>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</si>
  <si>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</si>
  <si>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</si>
  <si>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</si>
  <si>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</si>
  <si>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</si>
  <si>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</si>
  <si>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</si>
  <si>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</si>
  <si>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</si>
  <si>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</si>
  <si>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</si>
  <si>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</si>
  <si>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</si>
  <si>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</si>
  <si>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</si>
  <si>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</si>
  <si>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</si>
  <si>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</si>
  <si>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</si>
  <si>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</si>
  <si>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</si>
  <si>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</si>
  <si>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</si>
  <si>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</si>
  <si>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</si>
  <si>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</si>
  <si>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</si>
  <si>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</si>
  <si>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</si>
  <si>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</si>
  <si>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</si>
  <si>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</si>
  <si>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</si>
  <si>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</si>
  <si>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</si>
  <si>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</si>
  <si>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</si>
  <si>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</si>
  <si>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</si>
  <si>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</si>
  <si>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</si>
  <si>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</si>
  <si>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</si>
  <si>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</si>
  <si>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</si>
  <si>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</si>
  <si>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</si>
  <si>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</si>
  <si>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</si>
  <si>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</si>
  <si>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</si>
  <si>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</si>
  <si>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</si>
  <si>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</si>
  <si>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</si>
  <si>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</si>
  <si>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</si>
  <si>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</si>
  <si>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</si>
  <si>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</si>
  <si>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</si>
  <si>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</si>
  <si>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</si>
  <si>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</si>
  <si>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</si>
  <si>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</si>
  <si>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</si>
  <si>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</si>
  <si>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</si>
  <si>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</si>
  <si>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</si>
  <si>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</si>
  <si>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</si>
  <si>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</si>
  <si>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</si>
  <si>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</si>
  <si>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</si>
  <si>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</si>
  <si>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</si>
  <si>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</si>
  <si>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</si>
  <si>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</si>
  <si>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</si>
  <si>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</si>
  <si>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</si>
  <si>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</si>
  <si>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</si>
  <si>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</si>
  <si>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</si>
  <si>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</si>
  <si>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</si>
  <si>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</si>
  <si>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</si>
  <si>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</si>
  <si>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</si>
  <si>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</si>
  <si>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</si>
  <si>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</si>
  <si>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</si>
  <si>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</si>
  <si>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</si>
  <si>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</si>
  <si>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</si>
  <si>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</si>
  <si>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</si>
  <si>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</si>
  <si>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</si>
  <si>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</si>
  <si>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</si>
  <si>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</si>
  <si>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</si>
  <si>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</si>
  <si>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</si>
  <si>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</si>
  <si>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</si>
  <si>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</si>
  <si>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</si>
  <si>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</si>
  <si>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</si>
  <si>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</si>
  <si>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</si>
  <si>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</si>
  <si>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</si>
  <si>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</si>
  <si>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</si>
  <si>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</si>
  <si>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</si>
  <si>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</si>
  <si>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</si>
  <si>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</si>
  <si>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</si>
  <si>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</si>
  <si>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</si>
  <si>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</si>
  <si>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</si>
  <si>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</si>
  <si>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</si>
  <si>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</si>
  <si>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</si>
  <si>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</si>
  <si>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</si>
  <si>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</si>
  <si>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</si>
  <si>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</si>
  <si>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</si>
  <si>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</si>
  <si>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</si>
  <si>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</si>
  <si>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</si>
  <si>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</si>
  <si>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</si>
  <si>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</si>
  <si>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</si>
  <si>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</si>
  <si>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</si>
  <si>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</si>
  <si>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</si>
  <si>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</si>
  <si>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</si>
  <si>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</si>
  <si>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</si>
  <si>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</si>
  <si>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</si>
  <si>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</si>
  <si>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</si>
  <si>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</si>
  <si>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</si>
  <si>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</si>
  <si>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</si>
  <si>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</si>
  <si>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</si>
  <si>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</si>
  <si>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</si>
  <si>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</si>
  <si>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</si>
  <si>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</si>
  <si>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</si>
  <si>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</si>
  <si>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</si>
  <si>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</si>
  <si>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</si>
  <si>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</si>
  <si>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</si>
  <si>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</si>
  <si>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</si>
  <si>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</si>
  <si>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</si>
  <si>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</si>
  <si>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</si>
  <si>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</si>
  <si>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</si>
  <si>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</si>
  <si>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</si>
  <si>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</si>
  <si>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</si>
  <si>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</si>
  <si>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</si>
  <si>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</si>
  <si>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</si>
  <si>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</si>
  <si>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</si>
  <si>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</si>
  <si>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</si>
  <si>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</si>
  <si>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</si>
  <si>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</si>
  <si>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</si>
  <si>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</si>
  <si>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</si>
  <si>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</si>
  <si>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</si>
  <si>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</si>
  <si>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</si>
  <si>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</si>
  <si>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</si>
  <si>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</si>
  <si>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</si>
  <si>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</si>
  <si>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</si>
  <si>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</si>
  <si>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</si>
  <si>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</si>
  <si>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</si>
  <si>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</si>
  <si>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</si>
  <si>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</si>
  <si>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</si>
  <si>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</si>
  <si>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</si>
  <si>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</si>
  <si>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</si>
  <si>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</si>
  <si>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</si>
  <si>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</si>
  <si>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</si>
  <si>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</si>
  <si>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</si>
  <si>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</si>
  <si>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</si>
  <si>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</si>
  <si>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</si>
  <si>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</si>
  <si>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</si>
  <si>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</si>
  <si>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</si>
  <si>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</si>
  <si>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</si>
  <si>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</si>
  <si>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</si>
  <si>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</si>
  <si>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</si>
  <si>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</si>
  <si>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</si>
  <si>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</si>
  <si>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</si>
  <si>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</si>
  <si>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</si>
  <si>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</si>
  <si>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</si>
  <si>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</si>
  <si>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</si>
  <si>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</si>
  <si>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</si>
  <si>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</si>
  <si>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</si>
  <si>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</si>
  <si>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</si>
  <si>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</si>
  <si>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</si>
  <si>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</si>
  <si>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</si>
  <si>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</si>
  <si>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</si>
  <si>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</si>
  <si>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</si>
  <si>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</si>
  <si>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</si>
  <si>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</si>
  <si>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</si>
  <si>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</si>
  <si>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</si>
  <si>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</si>
  <si>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</si>
  <si>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</si>
  <si>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</si>
  <si>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</si>
  <si>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</si>
  <si>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</si>
  <si>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</si>
  <si>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</si>
  <si>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</si>
  <si>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</si>
  <si>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</si>
  <si>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</si>
  <si>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</si>
  <si>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</si>
  <si>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</si>
  <si>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</si>
  <si>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</si>
  <si>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</si>
  <si>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</si>
  <si>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</si>
  <si>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</si>
  <si>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</si>
  <si>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</si>
  <si>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</si>
  <si>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</si>
  <si>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</si>
  <si>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</si>
  <si>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</si>
  <si>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</si>
  <si>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</si>
  <si>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</si>
  <si>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</si>
  <si>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</si>
  <si>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</si>
  <si>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</si>
  <si>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</si>
  <si>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</si>
  <si>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</si>
  <si>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</si>
  <si>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</si>
  <si>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</si>
  <si>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</si>
  <si>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</si>
  <si>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</si>
  <si>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</si>
  <si>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</si>
  <si>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</si>
  <si>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</si>
  <si>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</si>
  <si>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</si>
  <si>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</si>
  <si>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</si>
  <si>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</si>
  <si>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</si>
  <si>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</si>
  <si>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</si>
  <si>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</si>
  <si>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</si>
  <si>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</si>
  <si>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</si>
  <si>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</si>
  <si>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</si>
  <si>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</si>
  <si>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</si>
  <si>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</si>
  <si>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</si>
  <si>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</si>
  <si>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</si>
  <si>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</si>
  <si>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</si>
  <si>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</si>
  <si>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</si>
  <si>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</si>
  <si>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</si>
  <si>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</si>
  <si>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</si>
  <si>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</si>
  <si>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</si>
  <si>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</si>
  <si>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</si>
  <si>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</si>
  <si>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</si>
  <si>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</si>
  <si>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</si>
  <si>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</si>
  <si>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</si>
  <si>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</si>
  <si>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</si>
  <si>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</si>
  <si>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</si>
  <si>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</si>
  <si>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</si>
  <si>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</si>
  <si>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</si>
  <si>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</si>
  <si>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</si>
  <si>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</si>
  <si>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</si>
  <si>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</si>
  <si>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</si>
  <si>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</si>
  <si>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</si>
  <si>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</si>
  <si>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</si>
  <si>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</si>
  <si>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</si>
  <si>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</si>
  <si>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</si>
  <si>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</si>
  <si>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</si>
  <si>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</si>
  <si>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</si>
  <si>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</si>
  <si>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</si>
  <si>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</si>
  <si>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</si>
  <si>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</si>
  <si>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</si>
  <si>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</si>
  <si>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</si>
  <si>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</si>
  <si>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</si>
  <si>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</si>
  <si>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</si>
  <si>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</si>
  <si>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</si>
  <si>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</si>
  <si>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</si>
  <si>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</si>
  <si>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</si>
  <si>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</si>
  <si>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</si>
  <si>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</si>
  <si>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</si>
  <si>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</si>
  <si>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</si>
  <si>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</si>
  <si>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</si>
  <si>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</si>
  <si>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</si>
  <si>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</si>
  <si>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</si>
  <si>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</si>
  <si>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</si>
  <si>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</si>
  <si>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</si>
  <si>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</si>
  <si>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</si>
  <si>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</si>
  <si>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</si>
  <si>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</si>
  <si>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</si>
  <si>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</si>
  <si>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</si>
  <si>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</si>
  <si>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</si>
  <si>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</si>
  <si>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</si>
  <si>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</si>
  <si>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</si>
  <si>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</si>
  <si>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</si>
  <si>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</si>
  <si>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</si>
  <si>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</si>
  <si>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</si>
  <si>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</si>
  <si>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</si>
  <si>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</si>
  <si>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</si>
  <si>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</si>
  <si>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</si>
  <si>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</si>
  <si>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</si>
  <si>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</si>
  <si>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</si>
  <si>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</si>
  <si>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</si>
  <si>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</si>
  <si>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</si>
  <si>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</si>
  <si>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</si>
  <si>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</si>
  <si>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</si>
  <si>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</si>
  <si>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</si>
  <si>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</si>
  <si>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</si>
  <si>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</si>
  <si>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</si>
  <si>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</si>
  <si>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</si>
  <si>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</si>
  <si>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</si>
  <si>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</si>
  <si>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</si>
  <si>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</si>
  <si>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</si>
  <si>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</si>
  <si>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</si>
  <si>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</si>
  <si>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</si>
  <si>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</si>
  <si>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</si>
  <si>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</si>
  <si>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</si>
  <si>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</si>
  <si>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</si>
  <si>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</si>
  <si>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</si>
  <si>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</si>
  <si>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</si>
  <si>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</si>
  <si>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</si>
  <si>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</si>
  <si>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</si>
  <si>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</si>
  <si>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</si>
  <si>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</si>
  <si>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</si>
  <si>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</si>
  <si>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</si>
  <si>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</si>
  <si>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</si>
  <si>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</si>
  <si>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</si>
  <si>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</si>
  <si>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</si>
  <si>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</si>
  <si>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</si>
  <si>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</si>
  <si>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</si>
  <si>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</si>
  <si>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</si>
  <si>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</si>
  <si>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</si>
  <si>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</si>
  <si>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</si>
  <si>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</si>
  <si>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</si>
  <si>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</si>
  <si>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</si>
  <si>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</si>
  <si>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</si>
  <si>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</si>
  <si>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</si>
  <si>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</si>
  <si>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</si>
  <si>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</si>
  <si>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</si>
  <si>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</si>
  <si>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</si>
  <si>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</si>
  <si>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</si>
  <si>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</si>
  <si>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</si>
  <si>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</si>
  <si>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</si>
  <si>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</si>
  <si>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</si>
  <si>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</si>
  <si>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</si>
  <si>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</si>
  <si>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</si>
  <si>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</si>
  <si>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</si>
  <si>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</si>
  <si>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</si>
  <si>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</si>
  <si>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</si>
  <si>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</si>
  <si>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</si>
  <si>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</si>
  <si>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</si>
  <si>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</si>
  <si>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</si>
  <si>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</si>
  <si>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</si>
  <si>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</si>
  <si>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</si>
  <si>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</si>
  <si>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</si>
  <si>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</si>
  <si>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</si>
  <si>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</si>
  <si>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</si>
  <si>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</si>
  <si>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</si>
  <si>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</si>
  <si>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</si>
  <si>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</si>
  <si>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</si>
  <si>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</si>
  <si>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</si>
  <si>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</si>
  <si>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</si>
  <si>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</si>
  <si>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</si>
  <si>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</si>
  <si>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</si>
  <si>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</si>
  <si>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</si>
  <si>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</si>
  <si>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</si>
  <si>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</si>
  <si>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</si>
  <si>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</si>
  <si>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</si>
  <si>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</si>
  <si>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</si>
  <si>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</si>
  <si>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</si>
  <si>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</si>
  <si>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</si>
  <si>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</si>
  <si>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</si>
  <si>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</si>
  <si>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</si>
  <si>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</si>
  <si>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</si>
  <si>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</si>
  <si>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</si>
  <si>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</si>
  <si>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</si>
  <si>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</si>
  <si>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</si>
  <si>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</si>
  <si>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</si>
  <si>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</si>
  <si>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</si>
  <si>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</si>
  <si>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</si>
  <si>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</si>
  <si>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</si>
  <si>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</si>
  <si>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</si>
  <si>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</si>
  <si>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</si>
  <si>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</si>
  <si>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</si>
  <si>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</si>
  <si>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</si>
  <si>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</si>
  <si>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</si>
  <si>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</si>
  <si>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</si>
  <si>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</si>
  <si>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</si>
  <si>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</si>
  <si>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</si>
  <si>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</si>
  <si>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</si>
  <si>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</si>
  <si>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</si>
  <si>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</si>
  <si>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</si>
  <si>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</si>
  <si>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</si>
  <si>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</si>
  <si>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</si>
  <si>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</si>
  <si>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</si>
  <si>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</si>
  <si>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</si>
  <si>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</si>
  <si>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</si>
  <si>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</si>
  <si>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</si>
  <si>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</si>
  <si>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</si>
  <si>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</si>
  <si>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</si>
  <si>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</si>
  <si>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</si>
  <si>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</si>
  <si>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</si>
  <si>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</si>
  <si>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</si>
  <si>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</si>
  <si>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</si>
  <si>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</si>
  <si>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</si>
  <si>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</si>
  <si>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</si>
  <si>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</si>
  <si>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</si>
  <si>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</si>
  <si>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</si>
  <si>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</si>
  <si>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</si>
  <si>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</si>
  <si>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</si>
  <si>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</si>
  <si>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</si>
  <si>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</si>
  <si>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</si>
  <si>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</si>
  <si>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</si>
  <si>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</si>
  <si>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</si>
  <si>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</si>
  <si>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</si>
  <si>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</si>
  <si>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</si>
  <si>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</si>
  <si>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</si>
  <si>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</si>
  <si>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</si>
  <si>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</si>
  <si>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</si>
  <si>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</si>
  <si>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</si>
  <si>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</si>
  <si>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</si>
  <si>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</si>
  <si>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</si>
  <si>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</si>
  <si>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</si>
  <si>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</si>
  <si>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</si>
  <si>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</si>
  <si>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</si>
  <si>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</si>
  <si>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</si>
  <si>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</si>
  <si>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</si>
  <si>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</si>
  <si>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</si>
  <si>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</si>
  <si>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</si>
  <si>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</si>
  <si>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</si>
  <si>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</si>
  <si>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</si>
  <si>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</si>
  <si>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</si>
  <si>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</si>
  <si>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</si>
  <si>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</si>
  <si>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</si>
  <si>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</si>
  <si>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</si>
  <si>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</si>
  <si>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</si>
  <si>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</si>
  <si>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</si>
  <si>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</si>
  <si>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</si>
  <si>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</si>
  <si>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</si>
  <si>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</si>
  <si>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</si>
  <si>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</si>
  <si>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</si>
  <si>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</si>
  <si>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</si>
  <si>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</si>
  <si>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</si>
  <si>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</si>
  <si>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</si>
  <si>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</si>
  <si>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</si>
  <si>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</si>
  <si>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</si>
  <si>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</si>
  <si>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</si>
  <si>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</si>
  <si>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</si>
  <si>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</si>
  <si>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</si>
  <si>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</si>
  <si>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</si>
  <si>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</si>
  <si>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</si>
  <si>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</si>
  <si>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</si>
  <si>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</si>
  <si>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</si>
  <si>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</si>
  <si>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</si>
  <si>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</si>
  <si>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</si>
  <si>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</si>
  <si>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</si>
  <si>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</si>
  <si>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</si>
  <si>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</si>
  <si>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</si>
  <si>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</si>
  <si>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</si>
  <si>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</si>
  <si>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</si>
  <si>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</si>
  <si>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</si>
  <si>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</si>
  <si>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</si>
  <si>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</si>
  <si>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</si>
  <si>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</si>
  <si>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</si>
  <si>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</si>
  <si>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</si>
  <si>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</si>
  <si>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</si>
  <si>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</si>
  <si>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</si>
  <si>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</si>
  <si>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</si>
  <si>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</si>
  <si>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</si>
  <si>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</si>
  <si>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</si>
  <si>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</si>
  <si>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</si>
  <si>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</si>
  <si>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</si>
  <si>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</si>
  <si>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</si>
  <si>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</si>
  <si>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</si>
  <si>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</si>
  <si>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</si>
  <si>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</si>
  <si>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</si>
  <si>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</si>
  <si>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</si>
  <si>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</si>
  <si>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</si>
  <si>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</si>
  <si>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</si>
  <si>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</si>
  <si>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</si>
  <si>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</si>
  <si>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</si>
  <si>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</si>
  <si>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</si>
  <si>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</si>
  <si>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</si>
  <si>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</si>
  <si>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</si>
  <si>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</si>
  <si>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</si>
  <si>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</si>
  <si>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</si>
  <si>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</si>
  <si>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</si>
  <si>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</si>
  <si>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</si>
  <si>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</si>
  <si>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</si>
  <si>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</si>
  <si>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</si>
  <si>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</si>
  <si>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</si>
  <si>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</si>
  <si>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</si>
  <si>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</si>
  <si>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</si>
  <si>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</si>
  <si>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</si>
  <si>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</si>
  <si>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</si>
  <si>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</si>
  <si>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</si>
  <si>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</si>
  <si>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</si>
  <si>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</si>
  <si>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</si>
  <si>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</si>
  <si>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</si>
  <si>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</si>
  <si>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</si>
  <si>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</si>
  <si>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</si>
  <si>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</si>
  <si>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</si>
  <si>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</si>
  <si>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</si>
  <si>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</si>
  <si>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</si>
  <si>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</si>
  <si>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</si>
  <si>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</si>
  <si>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</si>
  <si>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</si>
  <si>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</si>
  <si>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</si>
  <si>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</si>
  <si>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</si>
  <si>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</si>
  <si>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</si>
  <si>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</si>
  <si>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</si>
  <si>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</si>
  <si>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</si>
  <si>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</si>
  <si>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</si>
  <si>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</si>
  <si>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</si>
  <si>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</si>
  <si>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</si>
  <si>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</si>
  <si>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</si>
  <si>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</si>
  <si>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</si>
  <si>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</si>
  <si>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</si>
  <si>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</si>
  <si>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</si>
  <si>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</si>
  <si>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</si>
  <si>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</si>
  <si>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</si>
  <si>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</si>
  <si>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</si>
  <si>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</si>
  <si>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</si>
  <si>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</si>
  <si>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</si>
  <si>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</si>
  <si>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</si>
  <si>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</si>
  <si>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</si>
  <si>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</si>
  <si>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</si>
  <si>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</si>
  <si>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</si>
  <si>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</si>
  <si>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</si>
  <si>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</si>
  <si>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</si>
  <si>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</si>
  <si>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</si>
  <si>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</si>
  <si>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</si>
  <si>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</si>
  <si>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</si>
  <si>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</si>
  <si>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</si>
  <si>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</si>
  <si>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</si>
  <si>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</si>
  <si>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</si>
  <si>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</si>
  <si>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</si>
  <si>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</si>
  <si>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</si>
  <si>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</si>
  <si>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</si>
  <si>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</si>
  <si>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</si>
  <si>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</si>
  <si>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</si>
  <si>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</si>
  <si>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</si>
  <si>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</si>
  <si>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</si>
  <si>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</si>
  <si>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</si>
  <si>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</si>
  <si>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</si>
  <si>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</si>
  <si>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</si>
  <si>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</si>
  <si>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</si>
  <si>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</si>
  <si>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</si>
  <si>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</si>
  <si>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</si>
  <si>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</si>
  <si>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</si>
  <si>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</si>
  <si>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</si>
  <si>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</si>
  <si>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</si>
  <si>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</si>
  <si>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</si>
  <si>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</si>
  <si>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</si>
  <si>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</si>
  <si>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</si>
  <si>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</si>
  <si>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</si>
  <si>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</si>
  <si>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</si>
  <si>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</si>
  <si>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</si>
  <si>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</si>
  <si>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</si>
  <si>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</si>
  <si>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</si>
  <si>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</si>
  <si>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</si>
  <si>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</si>
  <si>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</si>
  <si>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</si>
  <si>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</si>
  <si>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</si>
  <si>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</si>
  <si>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</si>
  <si>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</si>
  <si>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</si>
  <si>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</si>
  <si>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</si>
  <si>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</si>
  <si>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</si>
  <si>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</si>
  <si>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</si>
  <si>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</si>
  <si>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</si>
  <si>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</si>
  <si>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</si>
  <si>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</si>
  <si>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</si>
  <si>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</si>
  <si>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</si>
  <si>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</si>
  <si>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</si>
  <si>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</si>
  <si>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</si>
  <si>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</si>
  <si>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</si>
  <si>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</si>
  <si>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</si>
  <si>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</si>
  <si>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</si>
  <si>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</si>
  <si>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</si>
  <si>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</si>
  <si>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</si>
  <si>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</si>
  <si>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</si>
  <si>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</si>
  <si>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</si>
  <si>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</si>
  <si>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</si>
  <si>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</si>
  <si>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</si>
  <si>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</si>
  <si>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</si>
  <si>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</si>
  <si>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</si>
  <si>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</si>
  <si>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</si>
  <si>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</si>
  <si>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</si>
  <si>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</si>
  <si>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</si>
  <si>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</si>
  <si>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</si>
  <si>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</si>
  <si>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</si>
  <si>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</si>
  <si>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</si>
  <si>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</si>
  <si>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</si>
  <si>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</si>
  <si>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</si>
  <si>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</si>
  <si>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</si>
  <si>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</si>
  <si>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</si>
  <si>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</si>
  <si>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</si>
  <si>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</si>
  <si>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</si>
  <si>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</si>
  <si>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</si>
  <si>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</si>
  <si>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</si>
  <si>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</si>
  <si>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</si>
  <si>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</si>
  <si>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</si>
  <si>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</si>
  <si>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</si>
  <si>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</si>
  <si>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</si>
  <si>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</si>
  <si>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</si>
  <si>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</si>
  <si>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</si>
  <si>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</si>
  <si>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</si>
  <si>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</si>
  <si>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</si>
  <si>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</si>
  <si>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</si>
  <si>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</si>
  <si>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</si>
  <si>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</si>
  <si>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</si>
  <si>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</si>
  <si>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</si>
  <si>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</si>
  <si>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</si>
  <si>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</si>
  <si>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</si>
  <si>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</si>
  <si>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</si>
  <si>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</si>
  <si>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</si>
  <si>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</si>
  <si>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</si>
  <si>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</si>
  <si>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</si>
  <si>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</si>
  <si>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</si>
  <si>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</si>
  <si>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</si>
  <si>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</si>
  <si>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</si>
  <si>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</si>
  <si>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</si>
  <si>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</si>
  <si>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</si>
  <si>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</si>
  <si>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</si>
  <si>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</si>
  <si>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</si>
  <si>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</si>
  <si>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</si>
  <si>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</si>
  <si>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</si>
  <si>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</si>
  <si>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</si>
  <si>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</si>
  <si>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</si>
  <si>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</si>
  <si>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</si>
  <si>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</si>
  <si>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</si>
  <si>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</si>
  <si>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</si>
  <si>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</si>
  <si>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</si>
  <si>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</si>
  <si>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</si>
  <si>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</si>
  <si>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</si>
  <si>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</si>
  <si>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</si>
  <si>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</si>
  <si>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</si>
  <si>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</si>
  <si>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</si>
  <si>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</si>
  <si>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</si>
  <si>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</si>
  <si>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</si>
  <si>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</si>
  <si>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</si>
  <si>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</si>
  <si>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</si>
  <si>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</si>
  <si>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</si>
  <si>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</si>
  <si>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</si>
  <si>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</si>
  <si>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</si>
  <si>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</si>
  <si>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</si>
  <si>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</si>
  <si>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</si>
  <si>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</si>
  <si>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</si>
  <si>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</si>
  <si>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</si>
  <si>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</si>
  <si>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</si>
  <si>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</si>
  <si>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</si>
  <si>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</si>
  <si>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</si>
  <si>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</si>
  <si>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</si>
  <si>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</si>
  <si>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</si>
  <si>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</si>
  <si>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</si>
  <si>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</si>
  <si>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</si>
  <si>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</si>
  <si>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</si>
  <si>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</si>
  <si>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</si>
  <si>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</si>
  <si>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</si>
  <si>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</si>
  <si>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</si>
  <si>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</si>
  <si>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</si>
  <si>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</si>
  <si>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</si>
  <si>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</si>
  <si>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</si>
  <si>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</si>
  <si>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</si>
  <si>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</si>
  <si>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</si>
  <si>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</si>
  <si>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</si>
  <si>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</si>
  <si>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</si>
  <si>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</si>
  <si>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</si>
  <si>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</si>
  <si>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</si>
  <si>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</si>
  <si>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</si>
  <si>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</si>
  <si>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</si>
  <si>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</si>
  <si>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</si>
  <si>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</si>
  <si>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</si>
  <si>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</si>
  <si>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</si>
  <si>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</si>
  <si>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</si>
  <si>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</si>
  <si>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</si>
  <si>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</si>
  <si>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</si>
  <si>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</si>
  <si>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</si>
  <si>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</si>
  <si>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</si>
  <si>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</si>
  <si>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</si>
  <si>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</si>
  <si>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</si>
  <si>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</si>
  <si>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</si>
  <si>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</si>
  <si>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</si>
  <si>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</si>
  <si>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</si>
  <si>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</si>
  <si>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</si>
  <si>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</si>
  <si>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</si>
  <si>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</si>
  <si>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</si>
  <si>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</si>
  <si>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</si>
  <si>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</si>
  <si>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</si>
  <si>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</si>
  <si>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</si>
  <si>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</si>
  <si>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</si>
  <si>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</si>
  <si>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</si>
  <si>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</si>
  <si>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</si>
  <si>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</si>
  <si>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</si>
  <si>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</si>
  <si>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</si>
  <si>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</si>
  <si>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</si>
  <si>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</si>
  <si>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</si>
  <si>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</si>
  <si>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</si>
  <si>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</si>
  <si>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</si>
  <si>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</si>
  <si>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</si>
  <si>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</si>
  <si>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</si>
  <si>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</si>
  <si>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</si>
  <si>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</si>
  <si>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</si>
  <si>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</si>
  <si>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</si>
  <si>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</si>
  <si>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</si>
  <si>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</si>
  <si>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</si>
  <si>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</si>
  <si>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</si>
  <si>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</si>
  <si>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</si>
  <si>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</si>
  <si>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</si>
  <si>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</si>
  <si>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</si>
  <si>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</si>
  <si>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</si>
  <si>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</si>
  <si>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</si>
  <si>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</si>
  <si>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</si>
  <si>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</si>
  <si>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</si>
  <si>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</si>
  <si>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</si>
  <si>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</si>
  <si>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</si>
  <si>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</si>
  <si>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</si>
  <si>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</si>
  <si>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</si>
  <si>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</si>
  <si>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</si>
  <si>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</si>
  <si>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</si>
  <si>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</si>
  <si>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</si>
  <si>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</si>
  <si>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</si>
  <si>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</si>
  <si>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</si>
  <si>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</si>
  <si>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</si>
  <si>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</si>
  <si>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</si>
  <si>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</si>
  <si>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</si>
  <si>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</si>
  <si>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</si>
  <si>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</si>
  <si>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</si>
  <si>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</si>
  <si>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</si>
  <si>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</si>
  <si>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</si>
  <si>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</si>
  <si>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</si>
  <si>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</si>
  <si>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</si>
  <si>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</si>
  <si>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</si>
  <si>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</si>
  <si>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</si>
  <si>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</si>
  <si>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</si>
  <si>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</si>
  <si>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</si>
  <si>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</si>
  <si>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</si>
  <si>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</si>
  <si>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</si>
  <si>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</si>
  <si>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</si>
  <si>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</si>
  <si>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</si>
  <si>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</si>
  <si>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</si>
  <si>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</si>
  <si>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</si>
  <si>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</si>
  <si>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</si>
  <si>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</si>
  <si>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</si>
  <si>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</si>
  <si>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</si>
  <si>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</si>
  <si>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</si>
  <si>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</si>
  <si>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</si>
  <si>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</si>
  <si>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</si>
  <si>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</si>
  <si>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</si>
  <si>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</si>
  <si>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</si>
  <si>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</si>
  <si>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</si>
  <si>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</si>
  <si>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</si>
  <si>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</si>
  <si>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</si>
  <si>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</si>
  <si>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</si>
  <si>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</si>
  <si>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</si>
  <si>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</si>
  <si>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</si>
  <si>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</si>
  <si>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</si>
  <si>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</si>
  <si>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</si>
  <si>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</si>
  <si>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</si>
  <si>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</si>
  <si>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</si>
  <si>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</si>
  <si>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</si>
  <si>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</si>
  <si>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</si>
  <si>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</si>
  <si>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</si>
  <si>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</si>
  <si>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</si>
  <si>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</si>
  <si>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</si>
  <si>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</si>
  <si>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</si>
  <si>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</si>
  <si>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</si>
  <si>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</si>
  <si>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</si>
  <si>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</si>
  <si>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</si>
  <si>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</si>
  <si>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</si>
  <si>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</si>
  <si>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</si>
  <si>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</si>
  <si>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</si>
  <si>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</si>
  <si>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</si>
  <si>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</si>
  <si>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</si>
  <si>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</si>
  <si>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</si>
  <si>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</si>
  <si>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</si>
  <si>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</si>
  <si>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</si>
  <si>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</si>
  <si>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</si>
  <si>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</si>
  <si>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</si>
  <si>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</si>
  <si>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</si>
  <si>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</si>
  <si>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</si>
  <si>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</si>
  <si>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</si>
  <si>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</si>
  <si>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</si>
  <si>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</si>
  <si>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</si>
  <si>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</si>
  <si>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</si>
  <si>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</si>
  <si>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</si>
  <si>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</si>
  <si>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</si>
  <si>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</si>
  <si>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</si>
  <si>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</si>
  <si>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</si>
  <si>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</si>
  <si>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</si>
  <si>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</si>
  <si>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</si>
  <si>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</si>
  <si>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</si>
  <si>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</si>
  <si>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</si>
  <si>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</si>
  <si>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</si>
  <si>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</si>
  <si>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</si>
  <si>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</si>
  <si>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</si>
  <si>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</si>
  <si>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</si>
  <si>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</si>
  <si>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</si>
  <si>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</si>
  <si>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</si>
  <si>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</si>
  <si>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</si>
  <si>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</si>
  <si>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</si>
  <si>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</si>
  <si>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</si>
  <si>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</si>
  <si>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</si>
  <si>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</si>
  <si>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</si>
  <si>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</si>
  <si>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</si>
  <si>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</si>
  <si>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</si>
  <si>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</si>
  <si>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</si>
  <si>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</si>
  <si>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</si>
  <si>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</si>
  <si>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</si>
  <si>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</si>
  <si>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</si>
  <si>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</si>
  <si>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</si>
  <si>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</si>
  <si>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</si>
  <si>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</si>
  <si>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</si>
  <si>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</si>
  <si>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</si>
  <si>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</si>
  <si>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</si>
  <si>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</si>
  <si>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</si>
  <si>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</si>
  <si>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</si>
  <si>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</si>
  <si>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</si>
  <si>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</si>
  <si>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</si>
  <si>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</si>
  <si>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</si>
  <si>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</si>
  <si>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</si>
  <si>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</si>
  <si>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</si>
  <si>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</si>
  <si>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</si>
  <si>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</si>
  <si>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</si>
  <si>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</si>
  <si>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</si>
  <si>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</si>
  <si>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</si>
  <si>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</si>
  <si>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</si>
  <si>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</si>
  <si>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</si>
  <si>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</si>
  <si>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</si>
  <si>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</si>
  <si>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</si>
  <si>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</si>
  <si>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</si>
  <si>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</si>
  <si>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</si>
  <si>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</si>
  <si>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</si>
  <si>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</si>
  <si>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</si>
  <si>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</si>
  <si>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</si>
  <si>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</si>
  <si>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</si>
  <si>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</si>
  <si>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</si>
  <si>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</si>
  <si>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</si>
  <si>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</si>
  <si>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</si>
  <si>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</si>
  <si>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</si>
  <si>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</si>
  <si>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</si>
  <si>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</si>
  <si>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</si>
  <si>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</si>
  <si>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</si>
  <si>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</si>
  <si>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</si>
  <si>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</si>
  <si>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</si>
  <si>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</si>
  <si>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</si>
  <si>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</si>
  <si>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</si>
  <si>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</si>
  <si>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</si>
  <si>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</si>
  <si>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</si>
  <si>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</si>
  <si>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</si>
  <si>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</si>
  <si>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</si>
  <si>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</si>
  <si>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</si>
  <si>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</si>
  <si>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</si>
  <si>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</si>
  <si>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</si>
  <si>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</si>
  <si>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</si>
  <si>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</si>
  <si>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</si>
  <si>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</si>
  <si>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</si>
  <si>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</si>
  <si>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</si>
  <si>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</si>
  <si>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</si>
  <si>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</si>
  <si>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</si>
  <si>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</si>
  <si>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</si>
  <si>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</si>
  <si>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</si>
  <si>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</si>
  <si>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</si>
  <si>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</si>
  <si>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</si>
  <si>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</si>
  <si>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</si>
  <si>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</si>
  <si>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</si>
  <si>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</si>
  <si>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</si>
  <si>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</si>
  <si>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</si>
  <si>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</si>
  <si>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</si>
  <si>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</si>
  <si>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</si>
  <si>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</si>
  <si>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</si>
  <si>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</si>
  <si>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</si>
  <si>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</si>
  <si>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</si>
  <si>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</si>
  <si>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</si>
  <si>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</si>
  <si>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</si>
  <si>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</si>
  <si>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</si>
  <si>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</si>
  <si>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</si>
  <si>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</si>
  <si>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</si>
  <si>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</si>
  <si>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</si>
  <si>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</si>
  <si>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</si>
  <si>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</si>
  <si>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</si>
  <si>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</si>
  <si>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</si>
  <si>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</si>
  <si>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</si>
  <si>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</si>
  <si>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</si>
  <si>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</si>
  <si>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</si>
  <si>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</si>
  <si>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</si>
  <si>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</si>
  <si>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</si>
  <si>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</si>
  <si>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</si>
  <si>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</si>
  <si>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</si>
  <si>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</si>
  <si>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</si>
  <si>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</si>
  <si>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</si>
  <si>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</si>
  <si>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</si>
  <si>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</si>
  <si>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</si>
  <si>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</si>
  <si>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</si>
  <si>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</si>
  <si>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</si>
  <si>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</si>
  <si>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</si>
  <si>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</si>
  <si>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</si>
  <si>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</si>
  <si>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</si>
  <si>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</si>
  <si>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</si>
  <si>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</si>
  <si>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</si>
  <si>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</si>
  <si>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</si>
  <si>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</si>
  <si>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</si>
  <si>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</si>
  <si>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</si>
  <si>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</si>
  <si>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</si>
  <si>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</si>
  <si>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</si>
  <si>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</si>
  <si>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</si>
  <si>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</si>
  <si>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</si>
  <si>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</si>
  <si>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</si>
  <si>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</si>
  <si>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</si>
  <si>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</si>
  <si>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</si>
  <si>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</si>
  <si>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</si>
  <si>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</si>
  <si>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</si>
  <si>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</si>
  <si>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</si>
  <si>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</si>
  <si>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</si>
  <si>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</si>
  <si>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</si>
  <si>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</si>
  <si>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</si>
  <si>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</si>
  <si>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</si>
  <si>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</si>
  <si>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</si>
  <si>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</si>
  <si>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</si>
  <si>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</si>
  <si>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</si>
  <si>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</si>
  <si>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</si>
  <si>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</si>
  <si>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</si>
  <si>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</si>
  <si>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</si>
  <si>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</si>
  <si>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</si>
  <si>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</si>
  <si>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</si>
  <si>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</si>
  <si>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</si>
  <si>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</si>
  <si>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</si>
  <si>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</si>
  <si>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</si>
  <si>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</si>
  <si>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</si>
  <si>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</si>
  <si>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</si>
  <si>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</si>
  <si>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</si>
  <si>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</si>
  <si>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</si>
  <si>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</si>
  <si>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</si>
  <si>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</si>
  <si>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</si>
  <si>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</si>
  <si>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</si>
  <si>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</si>
  <si>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</si>
  <si>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</si>
  <si>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</si>
  <si>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</si>
  <si>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</si>
  <si>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</si>
  <si>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</si>
  <si>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</si>
  <si>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</si>
  <si>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</si>
  <si>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</si>
  <si>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</si>
  <si>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</si>
  <si>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</si>
  <si>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</si>
  <si>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</si>
  <si>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</si>
  <si>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</si>
  <si>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</si>
  <si>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</si>
  <si>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</si>
  <si>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</si>
  <si>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</si>
  <si>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</si>
  <si>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</si>
  <si>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</si>
  <si>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</si>
  <si>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</si>
  <si>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</si>
  <si>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</si>
  <si>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</si>
  <si>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</si>
  <si>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</si>
  <si>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</si>
  <si>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</si>
  <si>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</si>
  <si>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</si>
  <si>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</si>
  <si>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</si>
  <si>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</si>
  <si>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</si>
  <si>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</si>
  <si>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</si>
  <si>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</si>
  <si>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</si>
  <si>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</si>
  <si>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</si>
  <si>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</si>
  <si>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</si>
  <si>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</si>
  <si>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</si>
  <si>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</si>
  <si>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</si>
  <si>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</si>
  <si>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</si>
  <si>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</si>
  <si>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</si>
  <si>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</si>
  <si>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</si>
  <si>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</si>
  <si>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</si>
  <si>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</si>
  <si>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</si>
  <si>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</si>
  <si>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</si>
  <si>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</si>
  <si>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</si>
  <si>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</si>
  <si>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</si>
  <si>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</si>
  <si>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</si>
  <si>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</si>
  <si>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</si>
  <si>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</si>
  <si>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</si>
  <si>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</si>
  <si>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</si>
  <si>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</si>
  <si>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</si>
  <si>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</si>
  <si>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</si>
  <si>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</si>
  <si>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</si>
  <si>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</si>
  <si>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</si>
  <si>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</si>
  <si>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</si>
  <si>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</si>
  <si>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</si>
  <si>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</si>
  <si>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</si>
  <si>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</si>
  <si>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</si>
  <si>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</si>
  <si>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</si>
  <si>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</si>
  <si>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</si>
  <si>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</si>
  <si>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</si>
  <si>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</si>
  <si>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</si>
  <si>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</si>
  <si>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</si>
  <si>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</si>
  <si>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</si>
  <si>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</si>
  <si>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</si>
  <si>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</si>
  <si>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</si>
  <si>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</si>
  <si>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</si>
  <si>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</si>
  <si>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</si>
  <si>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</si>
  <si>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</si>
  <si>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</si>
  <si>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</si>
  <si>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</si>
  <si>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</si>
  <si>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</si>
  <si>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</si>
  <si>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</si>
  <si>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</si>
  <si>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</si>
  <si>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</si>
  <si>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</si>
  <si>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</si>
  <si>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</si>
  <si>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</si>
  <si>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</si>
  <si>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</si>
  <si>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</si>
  <si>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</si>
  <si>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</si>
  <si>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</si>
  <si>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</si>
  <si>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</si>
  <si>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</si>
  <si>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</si>
  <si>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</si>
  <si>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</si>
  <si>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</si>
  <si>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</si>
  <si>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</si>
  <si>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</si>
  <si>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</si>
  <si>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</si>
  <si>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</si>
  <si>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</si>
  <si>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</si>
  <si>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</si>
  <si>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</si>
  <si>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</si>
  <si>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</si>
  <si>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</si>
  <si>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</si>
  <si>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</si>
  <si>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</si>
  <si>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</si>
  <si>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</si>
  <si>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</si>
  <si>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</si>
  <si>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</si>
  <si>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</si>
  <si>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</si>
  <si>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</si>
  <si>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</si>
  <si>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</si>
  <si>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</si>
  <si>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</si>
  <si>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</si>
  <si>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</si>
  <si>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</si>
  <si>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</si>
  <si>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</si>
  <si>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</si>
  <si>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</si>
  <si>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</si>
  <si>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</si>
  <si>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</si>
  <si>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</si>
  <si>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</si>
  <si>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</si>
  <si>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</si>
  <si>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</si>
  <si>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</si>
  <si>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</si>
  <si>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</si>
  <si>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</si>
  <si>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</si>
  <si>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</si>
  <si>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</si>
  <si>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</si>
  <si>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</si>
  <si>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</si>
  <si>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</si>
  <si>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</si>
  <si>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</si>
  <si>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</si>
  <si>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</si>
  <si>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</si>
  <si>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</si>
  <si>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</si>
  <si>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</si>
  <si>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</si>
  <si>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</si>
  <si>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</si>
  <si>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</si>
  <si>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</si>
  <si>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</si>
  <si>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</si>
  <si>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</si>
  <si>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</si>
  <si>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</si>
  <si>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</si>
  <si>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</si>
  <si>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</si>
  <si>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</si>
  <si>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</si>
  <si>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</si>
  <si>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</si>
  <si>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</si>
  <si>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</si>
  <si>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</si>
  <si>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</si>
  <si>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</si>
  <si>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</si>
  <si>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</si>
  <si>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</si>
  <si>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</si>
  <si>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</si>
  <si>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</si>
  <si>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</si>
  <si>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</si>
  <si>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</si>
  <si>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</si>
  <si>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</si>
  <si>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</si>
  <si>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</si>
  <si>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</si>
  <si>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</si>
  <si>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</si>
  <si>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</si>
  <si>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</si>
  <si>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</si>
  <si>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</si>
  <si>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</si>
  <si>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</si>
  <si>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</si>
  <si>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</si>
  <si>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</si>
  <si>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</si>
  <si>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</si>
  <si>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</si>
  <si>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</si>
  <si>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</si>
  <si>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</si>
  <si>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</si>
  <si>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</si>
  <si>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</si>
  <si>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</si>
  <si>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</si>
  <si>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</si>
  <si>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</si>
  <si>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</si>
  <si>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</si>
  <si>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</si>
  <si>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</si>
  <si>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</si>
  <si>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</si>
  <si>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</si>
  <si>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</si>
  <si>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</si>
  <si>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</si>
  <si>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</si>
  <si>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</si>
  <si>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</si>
  <si>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</si>
  <si>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</si>
  <si>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</si>
  <si>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</si>
  <si>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</si>
  <si>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</si>
  <si>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</si>
  <si>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</si>
  <si>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</si>
  <si>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</si>
  <si>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</si>
  <si>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</si>
  <si>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</si>
  <si>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</si>
  <si>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</si>
  <si>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</si>
  <si>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</si>
  <si>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</si>
  <si>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</si>
  <si>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</si>
  <si>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</si>
  <si>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</si>
  <si>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</si>
  <si>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</si>
  <si>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</si>
  <si>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</si>
  <si>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</si>
  <si>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</si>
  <si>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</si>
  <si>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</si>
  <si>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</si>
  <si>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</si>
  <si>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</si>
  <si>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</si>
  <si>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</si>
  <si>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</si>
  <si>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</si>
  <si>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</si>
  <si>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</si>
  <si>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</si>
  <si>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</si>
  <si>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</si>
  <si>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</si>
  <si>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</si>
  <si>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</si>
  <si>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</si>
  <si>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</si>
  <si>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</si>
  <si>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</si>
  <si>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</si>
  <si>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</si>
  <si>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</si>
  <si>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</si>
  <si>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</si>
  <si>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</si>
  <si>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</si>
  <si>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</si>
  <si>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</si>
  <si>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</si>
  <si>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</si>
  <si>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</si>
  <si>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</si>
  <si>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</si>
  <si>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</si>
  <si>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</si>
  <si>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</si>
  <si>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</si>
  <si>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</si>
  <si>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</si>
  <si>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</si>
  <si>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</si>
  <si>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</si>
  <si>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</si>
  <si>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</si>
  <si>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</si>
  <si>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</si>
  <si>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</si>
  <si>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</si>
  <si>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</si>
  <si>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</si>
  <si>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</si>
  <si>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</si>
  <si>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</si>
  <si>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</si>
  <si>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</si>
  <si>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</si>
  <si>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</si>
  <si>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</si>
  <si>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</si>
  <si>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</si>
  <si>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</si>
  <si>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</si>
  <si>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</si>
  <si>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</si>
  <si>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</si>
  <si>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</si>
  <si>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</si>
  <si>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</si>
  <si>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</si>
  <si>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</si>
  <si>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</si>
  <si>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</si>
  <si>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</si>
  <si>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</si>
  <si>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</si>
  <si>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</si>
  <si>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</si>
  <si>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</si>
  <si>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</si>
  <si>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</si>
  <si>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</si>
  <si>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</si>
  <si>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</si>
  <si>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</si>
  <si>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</si>
  <si>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</si>
  <si>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</si>
  <si>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</si>
  <si>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</si>
  <si>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</si>
  <si>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</si>
  <si>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</si>
  <si>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</si>
  <si>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</si>
  <si>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</si>
  <si>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</si>
  <si>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</si>
  <si>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</si>
  <si>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</si>
  <si>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</si>
  <si>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</si>
  <si>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</si>
  <si>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</si>
  <si>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</si>
  <si>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</si>
  <si>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</si>
  <si>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</si>
  <si>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</si>
  <si>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</si>
  <si>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</si>
  <si>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</si>
  <si>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</si>
  <si>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</si>
  <si>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</si>
  <si>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</si>
  <si>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</si>
  <si>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</si>
  <si>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</si>
  <si>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</si>
  <si>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</si>
  <si>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</si>
  <si>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</si>
  <si>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</si>
  <si>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</si>
  <si>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</si>
  <si>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</si>
  <si>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</si>
  <si>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</si>
  <si>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</si>
  <si>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</si>
  <si>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</si>
  <si>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</si>
  <si>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</si>
  <si>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</si>
  <si>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</si>
  <si>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</si>
  <si>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</si>
  <si>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</si>
  <si>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</si>
  <si>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</si>
  <si>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</si>
  <si>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</si>
  <si>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</si>
  <si>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</si>
  <si>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</si>
  <si>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</si>
  <si>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</si>
  <si>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</si>
  <si>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</si>
  <si>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</si>
  <si>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</si>
  <si>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</si>
  <si>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</si>
  <si>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</si>
  <si>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</si>
  <si>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</si>
  <si>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</si>
  <si>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</si>
  <si>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</si>
  <si>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</si>
  <si>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</si>
  <si>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</si>
  <si>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</si>
  <si>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</si>
  <si>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</si>
  <si>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</si>
  <si>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</si>
  <si>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</si>
  <si>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</si>
  <si>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</si>
  <si>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</si>
  <si>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</si>
  <si>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</si>
  <si>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</si>
  <si>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</si>
  <si>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</si>
  <si>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</si>
  <si>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</si>
  <si>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</si>
  <si>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</si>
  <si>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</si>
  <si>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</si>
  <si>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</si>
  <si>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</si>
  <si>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</si>
  <si>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</si>
  <si>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</si>
  <si>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</si>
  <si>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</si>
  <si>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</si>
  <si>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</si>
  <si>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</si>
  <si>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</si>
  <si>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</si>
  <si>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</si>
  <si>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</si>
  <si>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</si>
  <si>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</si>
  <si>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</si>
  <si>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</si>
  <si>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</si>
  <si>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</si>
  <si>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</si>
  <si>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</si>
  <si>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</si>
  <si>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</si>
  <si>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</si>
  <si>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</si>
  <si>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</si>
  <si>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</si>
  <si>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</si>
  <si>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</si>
  <si>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</si>
  <si>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</si>
  <si>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</si>
  <si>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</si>
  <si>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</si>
  <si>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</si>
  <si>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</si>
  <si>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</si>
  <si>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</si>
  <si>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</si>
  <si>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</si>
  <si>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</si>
  <si>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</si>
  <si>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</si>
  <si>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</si>
  <si>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</si>
  <si>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</si>
  <si>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</si>
  <si>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</si>
  <si>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</si>
  <si>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</si>
  <si>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</si>
  <si>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</si>
  <si>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</si>
  <si>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</si>
  <si>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</si>
  <si>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</si>
  <si>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</si>
  <si>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</si>
  <si>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</si>
  <si>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</si>
  <si>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</si>
  <si>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</si>
  <si>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</si>
  <si>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</si>
  <si>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</si>
  <si>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</si>
  <si>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</si>
  <si>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</si>
  <si>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</si>
  <si>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</si>
  <si>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</si>
  <si>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</si>
  <si>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</si>
  <si>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</si>
  <si>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</si>
  <si>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</si>
  <si>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</si>
  <si>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</si>
  <si>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</si>
  <si>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</si>
  <si>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</si>
  <si>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</si>
  <si>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</si>
  <si>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</si>
  <si>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</si>
  <si>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</si>
  <si>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</si>
  <si>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</si>
  <si>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</si>
  <si>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</si>
  <si>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</si>
  <si>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</si>
  <si>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</si>
  <si>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</si>
  <si>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</si>
  <si>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</si>
  <si>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</si>
  <si>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</si>
  <si>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</si>
  <si>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</si>
  <si>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</si>
  <si>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</si>
  <si>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</si>
  <si>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</si>
  <si>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</si>
  <si>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</si>
  <si>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</si>
  <si>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</si>
  <si>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</si>
  <si>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</si>
  <si>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</si>
  <si>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</si>
  <si>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</si>
  <si>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</si>
  <si>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</si>
  <si>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</si>
  <si>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</si>
  <si>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</si>
  <si>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</si>
  <si>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</si>
  <si>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</si>
  <si>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</si>
  <si>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</si>
  <si>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</si>
  <si>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</si>
  <si>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</si>
  <si>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</si>
  <si>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</si>
  <si>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</si>
  <si>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</si>
  <si>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</si>
  <si>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</si>
  <si>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</si>
  <si>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</si>
  <si>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</si>
  <si>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</si>
  <si>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</si>
  <si>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</si>
  <si>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</si>
  <si>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</si>
  <si>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</si>
  <si>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</si>
  <si>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</si>
  <si>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</si>
  <si>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</si>
  <si>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</si>
  <si>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</si>
  <si>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</si>
  <si>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</si>
  <si>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</si>
  <si>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</si>
  <si>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</si>
  <si>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</si>
  <si>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</si>
  <si>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</si>
  <si>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</si>
  <si>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</si>
  <si>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</si>
  <si>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</si>
  <si>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</si>
  <si>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</si>
  <si>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</si>
  <si>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</si>
  <si>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</si>
  <si>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</si>
  <si>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</si>
  <si>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</si>
  <si>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</si>
  <si>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</si>
  <si>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</si>
  <si>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</si>
  <si>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</si>
  <si>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</si>
  <si>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</si>
  <si>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</si>
  <si>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</si>
  <si>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</si>
  <si>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</si>
  <si>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</si>
  <si>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</si>
  <si>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</si>
  <si>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</si>
  <si>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</si>
  <si>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</si>
  <si>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</si>
  <si>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</si>
  <si>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</si>
  <si>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</si>
  <si>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</si>
  <si>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</si>
  <si>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</si>
  <si>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</si>
  <si>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</si>
  <si>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</si>
  <si>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</si>
  <si>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</si>
  <si>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</si>
  <si>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</si>
  <si>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</si>
  <si>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</si>
  <si>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</si>
  <si>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</si>
  <si>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</si>
  <si>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</si>
  <si>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</si>
  <si>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</si>
  <si>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</si>
  <si>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</si>
  <si>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</si>
  <si>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</si>
  <si>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</si>
  <si>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</si>
  <si>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</si>
  <si>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</si>
  <si>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</si>
  <si>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</si>
  <si>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</si>
  <si>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</si>
  <si>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</si>
  <si>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</si>
  <si>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</si>
  <si>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</si>
  <si>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</si>
  <si>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</si>
  <si>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</si>
  <si>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</si>
  <si>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</si>
  <si>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</si>
  <si>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</si>
  <si>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</si>
  <si>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</si>
  <si>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</si>
  <si>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</si>
  <si>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</si>
  <si>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</si>
  <si>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</si>
  <si>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</si>
  <si>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</si>
  <si>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</si>
  <si>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</si>
  <si>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</si>
  <si>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</si>
  <si>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</si>
  <si>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</si>
  <si>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</si>
  <si>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</si>
  <si>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</si>
  <si>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</si>
  <si>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</si>
  <si>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</si>
  <si>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</si>
  <si>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</si>
  <si>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</si>
  <si>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</si>
  <si>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</si>
  <si>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</si>
  <si>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</si>
  <si>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</si>
  <si>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</si>
  <si>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</si>
  <si>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</si>
  <si>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</si>
  <si>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</si>
  <si>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</si>
  <si>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</si>
  <si>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</si>
  <si>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</si>
  <si>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</si>
  <si>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</si>
  <si>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</si>
  <si>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</si>
  <si>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</si>
  <si>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</si>
  <si>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</si>
  <si>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</si>
  <si>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</si>
  <si>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</si>
  <si>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</si>
  <si>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</si>
  <si>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</si>
  <si>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</si>
  <si>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</si>
  <si>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</si>
  <si>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</si>
  <si>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</si>
  <si>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</si>
  <si>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</si>
  <si>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</si>
  <si>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</si>
  <si>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</si>
  <si>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</si>
  <si>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</si>
  <si>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</si>
  <si>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</si>
  <si>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</si>
  <si>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</si>
  <si>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</si>
  <si>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</si>
  <si>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</si>
  <si>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</si>
  <si>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</si>
  <si>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</si>
  <si>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</si>
  <si>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</si>
  <si>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</si>
  <si>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</si>
  <si>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</si>
  <si>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</si>
  <si>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</si>
  <si>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</si>
  <si>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</si>
  <si>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</si>
  <si>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</si>
  <si>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</si>
  <si>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</si>
  <si>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</si>
  <si>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</si>
  <si>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</si>
  <si>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</si>
  <si>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</si>
  <si>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</si>
  <si>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</si>
  <si>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</si>
  <si>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</si>
  <si>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</si>
  <si>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</si>
  <si>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</si>
  <si>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</si>
  <si>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</si>
  <si>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</si>
  <si>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</si>
  <si>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</si>
  <si>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</si>
  <si>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</si>
  <si>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</si>
  <si>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</si>
  <si>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</si>
  <si>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</si>
  <si>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</si>
  <si>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</si>
  <si>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</si>
  <si>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</si>
  <si>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</si>
  <si>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</si>
  <si>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</si>
  <si>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</si>
  <si>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</si>
  <si>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</si>
  <si>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</si>
  <si>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</si>
  <si>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</si>
  <si>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</si>
  <si>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</si>
  <si>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</si>
  <si>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</si>
  <si>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</si>
  <si>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</si>
  <si>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</si>
  <si>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</si>
  <si>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</si>
  <si>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</si>
  <si>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</si>
  <si>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</si>
  <si>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</si>
  <si>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</si>
  <si>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</si>
  <si>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</si>
  <si>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</si>
  <si>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</si>
  <si>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</si>
  <si>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</si>
  <si>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</si>
  <si>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</si>
  <si>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</si>
  <si>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</si>
  <si>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</si>
  <si>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</si>
  <si>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</si>
  <si>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</si>
  <si>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</si>
  <si>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</si>
  <si>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</si>
  <si>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</si>
  <si>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</si>
  <si>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</si>
  <si>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</si>
  <si>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</si>
  <si>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</si>
  <si>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</si>
  <si>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</si>
  <si>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</si>
  <si>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</si>
  <si>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</si>
  <si>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</si>
  <si>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</si>
  <si>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</si>
  <si>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</si>
  <si>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</si>
  <si>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</si>
  <si>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</si>
  <si>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</si>
  <si>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</si>
  <si>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</si>
  <si>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</si>
  <si>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</si>
  <si>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</si>
  <si>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</si>
  <si>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</si>
  <si>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</si>
  <si>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</si>
  <si>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</si>
  <si>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</si>
  <si>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</si>
  <si>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</si>
  <si>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</si>
  <si>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</si>
  <si>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</si>
  <si>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</si>
  <si>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</si>
  <si>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</si>
  <si>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</si>
  <si>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</si>
  <si>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</si>
  <si>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</si>
  <si>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</si>
  <si>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</si>
  <si>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</si>
  <si>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</si>
  <si>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</si>
  <si>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</si>
  <si>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</si>
  <si>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</si>
  <si>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</si>
  <si>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</si>
  <si>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</si>
  <si>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</si>
  <si>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</si>
  <si>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</si>
  <si>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</si>
  <si>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</si>
  <si>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</si>
  <si>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</si>
  <si>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</si>
  <si>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</si>
  <si>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</si>
  <si>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</si>
  <si>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</si>
  <si>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</si>
  <si>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</si>
  <si>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</si>
  <si>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</si>
  <si>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</si>
  <si>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</si>
  <si>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</si>
  <si>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</si>
  <si>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</si>
  <si>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</si>
  <si>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</si>
  <si>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</si>
  <si>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</si>
  <si>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</si>
  <si>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</si>
  <si>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</si>
  <si>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</si>
  <si>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</si>
  <si>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</si>
  <si>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</si>
  <si>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</si>
  <si>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</si>
  <si>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</si>
  <si>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</si>
  <si>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</si>
  <si>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</si>
  <si>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</si>
  <si>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</si>
  <si>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</si>
  <si>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</si>
  <si>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</si>
  <si>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</si>
  <si>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</si>
  <si>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</si>
  <si>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</si>
  <si>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</si>
  <si>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</si>
  <si>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</si>
  <si>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</si>
  <si>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</si>
  <si>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</si>
  <si>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</si>
  <si>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</si>
  <si>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</si>
  <si>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</si>
  <si>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</si>
  <si>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</si>
  <si>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</si>
  <si>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</si>
  <si>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</si>
  <si>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</si>
  <si>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</si>
  <si>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</si>
  <si>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</si>
  <si>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</si>
  <si>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</si>
  <si>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</si>
  <si>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</si>
  <si>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</si>
  <si>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</si>
  <si>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</si>
  <si>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</si>
  <si>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</si>
  <si>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</si>
  <si>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</si>
  <si>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</si>
  <si>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</si>
  <si>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</si>
  <si>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</si>
  <si>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</si>
  <si>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</si>
  <si>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</si>
  <si>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</si>
  <si>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</si>
  <si>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</si>
  <si>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</si>
  <si>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</si>
  <si>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</si>
  <si>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</si>
  <si>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</si>
  <si>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</si>
  <si>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</si>
  <si>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</si>
  <si>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</si>
  <si>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</si>
  <si>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</si>
  <si>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</si>
  <si>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</si>
  <si>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</si>
  <si>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</si>
  <si>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</si>
  <si>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</si>
  <si>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</si>
  <si>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</si>
  <si>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</si>
  <si>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</si>
  <si>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</si>
  <si>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</si>
  <si>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</si>
  <si>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</si>
  <si>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</si>
  <si>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</si>
  <si>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</si>
  <si>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</si>
  <si>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</si>
  <si>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</si>
  <si>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</si>
  <si>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</si>
  <si>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</si>
  <si>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</si>
  <si>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</si>
  <si>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</si>
  <si>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</si>
  <si>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</si>
  <si>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</si>
  <si>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</si>
  <si>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</si>
  <si>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</si>
  <si>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</si>
  <si>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</si>
  <si>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</si>
  <si>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</si>
  <si>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</si>
  <si>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</si>
  <si>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</si>
  <si>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</si>
  <si>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</si>
  <si>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</si>
  <si>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</si>
  <si>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</si>
  <si>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</si>
  <si>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</si>
  <si>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</si>
  <si>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</si>
  <si>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</si>
  <si>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</si>
  <si>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</si>
  <si>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</si>
  <si>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</si>
  <si>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</si>
  <si>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</si>
  <si>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</si>
  <si>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</si>
  <si>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</si>
  <si>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</si>
  <si>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</si>
  <si>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</si>
  <si>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</si>
  <si>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</si>
  <si>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</si>
  <si>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</si>
  <si>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</si>
  <si>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</si>
  <si>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</si>
  <si>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</si>
  <si>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</si>
  <si>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</si>
  <si>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</si>
  <si>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</si>
  <si>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</si>
  <si>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</si>
  <si>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</si>
  <si>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</si>
  <si>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</si>
  <si>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</si>
  <si>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</si>
  <si>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</si>
  <si>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</si>
  <si>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</si>
  <si>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</si>
  <si>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</si>
  <si>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</si>
  <si>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</si>
  <si>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</si>
  <si>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</si>
  <si>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</si>
  <si>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</si>
  <si>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</si>
  <si>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</si>
  <si>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</si>
  <si>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</si>
  <si>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</si>
  <si>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</si>
  <si>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</si>
  <si>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</si>
  <si>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</si>
  <si>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</si>
  <si>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</si>
  <si>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</si>
  <si>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</si>
  <si>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</si>
  <si>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</si>
  <si>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</si>
  <si>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</si>
  <si>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</si>
  <si>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</si>
  <si>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</si>
  <si>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</si>
  <si>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</si>
  <si>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</si>
  <si>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</si>
  <si>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</si>
  <si>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</si>
  <si>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</si>
  <si>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</si>
  <si>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</si>
  <si>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</si>
  <si>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</si>
  <si>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</si>
  <si>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</si>
  <si>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</si>
  <si>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</si>
  <si>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</si>
  <si>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</si>
  <si>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</si>
  <si>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</si>
  <si>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</si>
  <si>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</si>
  <si>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</si>
  <si>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</si>
  <si>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</si>
  <si>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</si>
  <si>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</si>
  <si>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</si>
  <si>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</si>
  <si>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</si>
  <si>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</si>
  <si>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</si>
  <si>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</si>
  <si>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</si>
  <si>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</si>
  <si>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</si>
  <si>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</si>
  <si>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</si>
  <si>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</si>
  <si>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</si>
  <si>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</si>
  <si>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</si>
  <si>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</si>
  <si>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</si>
  <si>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</si>
  <si>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</si>
  <si>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</si>
  <si>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</si>
  <si>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</si>
  <si>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</si>
  <si>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</si>
  <si>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</si>
  <si>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</si>
  <si>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</si>
  <si>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</si>
  <si>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</si>
  <si>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</si>
  <si>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</si>
  <si>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</si>
  <si>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</si>
  <si>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</si>
  <si>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</si>
  <si>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</si>
  <si>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</si>
  <si>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</si>
  <si>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</si>
  <si>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</si>
  <si>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</si>
  <si>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</si>
  <si>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</si>
  <si>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</si>
  <si>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</si>
  <si>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</si>
  <si>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</si>
  <si>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</si>
  <si>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</si>
  <si>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</si>
  <si>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</si>
  <si>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</si>
  <si>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</si>
  <si>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</si>
  <si>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</si>
  <si>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</si>
  <si>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</si>
  <si>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</si>
  <si>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</si>
  <si>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</si>
  <si>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</si>
  <si>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</si>
  <si>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</si>
  <si>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</si>
  <si>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</si>
  <si>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</si>
  <si>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</si>
  <si>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</si>
  <si>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</si>
  <si>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</si>
  <si>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</si>
  <si>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</si>
  <si>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</si>
  <si>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</si>
  <si>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</si>
  <si>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</si>
  <si>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</si>
  <si>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</si>
  <si>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</si>
  <si>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</si>
  <si>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</si>
  <si>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</si>
  <si>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</si>
  <si>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</si>
  <si>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</si>
  <si>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</si>
  <si>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</si>
  <si>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</si>
  <si>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</si>
  <si>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</si>
  <si>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</si>
  <si>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</si>
  <si>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</si>
  <si>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</si>
  <si>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</si>
  <si>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</si>
  <si>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</si>
  <si>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</si>
  <si>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</si>
  <si>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</si>
  <si>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</si>
  <si>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</si>
  <si>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</si>
  <si>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</si>
  <si>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</si>
  <si>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</si>
  <si>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</si>
  <si>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</si>
  <si>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</si>
  <si>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</si>
  <si>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</si>
  <si>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</si>
  <si>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</si>
  <si>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</si>
  <si>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</si>
  <si>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</si>
  <si>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</si>
  <si>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</si>
  <si>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</si>
  <si>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</si>
  <si>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</si>
  <si>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</si>
  <si>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</si>
  <si>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</si>
  <si>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</si>
  <si>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</si>
  <si>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</si>
  <si>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</si>
  <si>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</si>
  <si>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</si>
  <si>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</si>
  <si>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</si>
  <si>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</si>
  <si>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</si>
  <si>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</si>
  <si>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</si>
  <si>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</si>
  <si>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</si>
  <si>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</si>
  <si>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</si>
  <si>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</si>
  <si>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</si>
  <si>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</si>
  <si>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</si>
  <si>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</si>
  <si>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</si>
  <si>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</si>
  <si>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</si>
  <si>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</si>
  <si>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</si>
  <si>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</si>
  <si>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</si>
  <si>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</si>
  <si>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</si>
  <si>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</si>
  <si>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</si>
  <si>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</si>
  <si>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</si>
  <si>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</si>
  <si>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</si>
  <si>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</si>
  <si>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</si>
  <si>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</si>
  <si>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</si>
  <si>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</si>
  <si>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</si>
  <si>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</si>
  <si>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</si>
  <si>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</si>
  <si>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</si>
  <si>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</si>
  <si>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</si>
  <si>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</si>
  <si>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</si>
  <si>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</si>
  <si>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</si>
  <si>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</si>
  <si>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</si>
  <si>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</si>
  <si>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</si>
  <si>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</si>
  <si>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</si>
  <si>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</si>
  <si>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</si>
  <si>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</si>
  <si>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</si>
  <si>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</si>
  <si>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</si>
  <si>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</si>
  <si>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</si>
  <si>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</si>
  <si>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</si>
  <si>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</si>
  <si>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</si>
  <si>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</si>
  <si>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</si>
  <si>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</si>
  <si>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</si>
  <si>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</si>
  <si>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</si>
  <si>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</si>
  <si>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</si>
  <si>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</si>
  <si>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</si>
  <si>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</si>
  <si>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</si>
  <si>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</si>
  <si>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</si>
  <si>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</si>
  <si>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</si>
  <si>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</si>
  <si>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</si>
  <si>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</si>
  <si>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</si>
  <si>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</si>
  <si>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</si>
  <si>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</si>
  <si>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</si>
  <si>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</si>
  <si>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</si>
  <si>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</si>
  <si>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</si>
  <si>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</si>
  <si>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</si>
  <si>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</si>
  <si>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</si>
  <si>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</si>
  <si>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</si>
  <si>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</si>
  <si>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</si>
  <si>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</si>
  <si>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</si>
  <si>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</si>
  <si>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</si>
  <si>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</si>
  <si>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</si>
  <si>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</si>
  <si>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</si>
  <si>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</si>
  <si>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</si>
  <si>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</si>
  <si>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</si>
  <si>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</si>
  <si>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</si>
  <si>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</si>
  <si>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</si>
  <si>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</si>
  <si>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</si>
  <si>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</si>
  <si>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</si>
  <si>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</si>
  <si>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</si>
  <si>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</si>
  <si>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</si>
  <si>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</si>
  <si>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</si>
  <si>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</si>
  <si>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</si>
  <si>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</si>
  <si>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</si>
  <si>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</si>
  <si>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</si>
  <si>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</si>
  <si>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</si>
  <si>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</si>
  <si>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</si>
  <si>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</si>
  <si>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</si>
  <si>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</si>
  <si>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</si>
  <si>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</si>
  <si>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</si>
  <si>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</si>
  <si>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</si>
  <si>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</si>
  <si>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</si>
  <si>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</si>
  <si>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</si>
  <si>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</si>
  <si>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</si>
  <si>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</si>
  <si>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</si>
  <si>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</si>
  <si>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</si>
  <si>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</si>
  <si>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</si>
  <si>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</si>
  <si>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</si>
  <si>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</si>
  <si>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</si>
  <si>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</si>
  <si>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</si>
  <si>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</si>
  <si>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</si>
  <si>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</si>
  <si>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</si>
  <si>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</si>
  <si>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</si>
  <si>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</si>
  <si>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</si>
  <si>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</si>
  <si>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</si>
  <si>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</si>
  <si>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</si>
  <si>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</si>
  <si>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</si>
  <si>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</si>
  <si>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</si>
  <si>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</si>
  <si>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</si>
  <si>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</si>
  <si>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</si>
  <si>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</si>
  <si>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</si>
  <si>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</si>
  <si>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</si>
  <si>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</si>
  <si>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</si>
  <si>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</si>
  <si>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</si>
  <si>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</si>
  <si>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</si>
  <si>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</si>
  <si>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</si>
  <si>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</si>
  <si>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</si>
  <si>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</si>
  <si>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</si>
  <si>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</si>
  <si>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</si>
  <si>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</si>
  <si>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</si>
  <si>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</si>
  <si>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</si>
  <si>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</si>
  <si>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</si>
  <si>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</si>
  <si>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</si>
  <si>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</si>
  <si>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</si>
  <si>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</si>
  <si>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</si>
  <si>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</si>
  <si>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</si>
  <si>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</si>
  <si>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</si>
  <si>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</si>
  <si>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</si>
  <si>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</si>
  <si>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</si>
  <si>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</si>
  <si>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</si>
  <si>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</si>
  <si>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</si>
  <si>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</si>
  <si>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</si>
  <si>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</si>
  <si>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</si>
  <si>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</si>
  <si>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</si>
  <si>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</si>
  <si>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</si>
  <si>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</si>
  <si>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</si>
  <si>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</si>
  <si>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</si>
  <si>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</si>
  <si>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</si>
  <si>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</si>
  <si>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</si>
  <si>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</si>
  <si>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</si>
  <si>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</si>
  <si>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</si>
  <si>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</si>
  <si>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</si>
  <si>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</si>
  <si>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</si>
  <si>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</si>
  <si>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</si>
  <si>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</si>
  <si>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</si>
  <si>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</si>
  <si>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</si>
  <si>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</si>
  <si>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</si>
  <si>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</si>
  <si>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</si>
  <si>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</si>
  <si>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</si>
  <si>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</si>
  <si>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</si>
  <si>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</si>
  <si>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</si>
  <si>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</si>
  <si>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</si>
  <si>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</si>
  <si>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</si>
  <si>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</si>
  <si>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</si>
  <si>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</si>
  <si>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</si>
  <si>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</si>
  <si>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</si>
  <si>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</si>
  <si>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</si>
  <si>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</si>
  <si>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</si>
  <si>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</si>
  <si>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</si>
  <si>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</si>
  <si>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</si>
  <si>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</si>
  <si>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</si>
  <si>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</si>
  <si>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</si>
  <si>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</si>
  <si>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</si>
  <si>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</si>
  <si>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</si>
  <si>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</si>
  <si>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</si>
  <si>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</si>
  <si>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</si>
  <si>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</si>
  <si>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</si>
  <si>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</si>
  <si>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</si>
  <si>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</si>
  <si>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</si>
  <si>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</si>
  <si>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</si>
  <si>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</si>
  <si>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</si>
  <si>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</si>
  <si>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</si>
  <si>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</si>
  <si>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</si>
  <si>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</si>
  <si>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</si>
  <si>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</si>
  <si>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</si>
  <si>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</si>
  <si>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</si>
  <si>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</si>
  <si>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</si>
  <si>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</si>
  <si>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</si>
  <si>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</si>
  <si>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</si>
  <si>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</si>
  <si>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</si>
  <si>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</si>
  <si>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</si>
  <si>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</si>
  <si>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</si>
  <si>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</si>
  <si>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</si>
  <si>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</si>
  <si>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</si>
  <si>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</si>
  <si>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</si>
  <si>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</si>
  <si>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</si>
  <si>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</si>
  <si>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</si>
  <si>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</si>
  <si>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</si>
  <si>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</si>
  <si>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</si>
  <si>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</si>
  <si>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</si>
  <si>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</si>
  <si>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</si>
  <si>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</si>
  <si>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</si>
  <si>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</si>
  <si>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</si>
  <si>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</si>
  <si>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</si>
  <si>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</si>
  <si>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</si>
  <si>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</si>
  <si>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</si>
  <si>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</si>
  <si>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</si>
  <si>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</si>
  <si>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</si>
  <si>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</si>
  <si>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</si>
  <si>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</si>
  <si>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</si>
  <si>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</si>
  <si>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</si>
  <si>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</si>
  <si>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</si>
  <si>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</si>
  <si>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</si>
  <si>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</si>
  <si>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</si>
  <si>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</si>
  <si>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</si>
  <si>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</si>
  <si>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</si>
  <si>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</si>
  <si>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</si>
  <si>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</si>
  <si>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</si>
  <si>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</si>
  <si>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</si>
  <si>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</si>
  <si>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</si>
  <si>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</si>
  <si>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</si>
  <si>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</si>
  <si>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</si>
  <si>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</si>
  <si>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</si>
  <si>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</si>
  <si>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</si>
  <si>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</si>
  <si>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</si>
  <si>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</si>
  <si>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</si>
  <si>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</si>
  <si>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</si>
  <si>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</si>
  <si>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</si>
  <si>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</si>
  <si>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</si>
  <si>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</si>
  <si>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</si>
  <si>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</si>
  <si>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</si>
  <si>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</si>
  <si>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</si>
  <si>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</si>
  <si>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</si>
  <si>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</si>
  <si>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</si>
  <si>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</si>
  <si>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</si>
  <si>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</si>
  <si>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</si>
  <si>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</si>
  <si>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</si>
  <si>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</si>
  <si>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</si>
  <si>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</si>
  <si>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</si>
  <si>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</si>
  <si>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</si>
  <si>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</si>
  <si>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</si>
  <si>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</si>
  <si>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</si>
  <si>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</si>
  <si>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</si>
  <si>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</si>
  <si>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</si>
  <si>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</si>
  <si>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</si>
  <si>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</si>
  <si>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</si>
  <si>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</si>
  <si>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</si>
  <si>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</si>
  <si>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</si>
  <si>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</si>
  <si>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</si>
  <si>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</si>
  <si>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</si>
  <si>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</si>
  <si>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</si>
  <si>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</si>
  <si>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</si>
  <si>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</si>
  <si>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</si>
  <si>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</si>
  <si>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</si>
  <si>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</si>
  <si>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</si>
  <si>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</si>
  <si>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</si>
  <si>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</si>
  <si>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</si>
  <si>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</si>
  <si>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</si>
  <si>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</si>
  <si>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</si>
  <si>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</si>
  <si>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</si>
  <si>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</si>
  <si>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</si>
  <si>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</si>
  <si>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</si>
  <si>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</si>
  <si>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</si>
  <si>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</si>
  <si>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</si>
  <si>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</si>
  <si>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</si>
  <si>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</si>
  <si>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</si>
  <si>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</si>
  <si>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</si>
  <si>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</si>
  <si>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</si>
  <si>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</si>
  <si>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</si>
  <si>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</si>
  <si>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</si>
  <si>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</si>
  <si>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</si>
  <si>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</si>
  <si>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</si>
  <si>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</si>
  <si>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</si>
  <si>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</si>
  <si>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</si>
  <si>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</si>
  <si>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</si>
  <si>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</si>
  <si>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</si>
  <si>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</si>
  <si>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</si>
  <si>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</si>
  <si>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</si>
  <si>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</si>
  <si>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</si>
  <si>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</si>
  <si>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</si>
  <si>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</si>
  <si>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</si>
  <si>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</si>
  <si>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</si>
  <si>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</si>
  <si>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</si>
  <si>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</si>
  <si>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</si>
  <si>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</si>
  <si>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</si>
  <si>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</si>
  <si>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</si>
  <si>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</si>
  <si>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</si>
  <si>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</si>
  <si>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</si>
  <si>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</si>
  <si>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</si>
  <si>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</si>
  <si>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</si>
  <si>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</si>
  <si>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</si>
  <si>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</si>
  <si>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</si>
  <si>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</si>
  <si>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</si>
  <si>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</si>
  <si>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</si>
  <si>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</si>
  <si>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</si>
  <si>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</si>
  <si>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</si>
  <si>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</si>
  <si>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</si>
  <si>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</si>
  <si>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</si>
  <si>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</si>
  <si>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</si>
  <si>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</si>
  <si>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</si>
  <si>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</si>
  <si>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</si>
  <si>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</si>
  <si>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</si>
  <si>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</si>
  <si>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</si>
  <si>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</si>
  <si>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</si>
  <si>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</si>
  <si>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</si>
  <si>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</si>
  <si>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</si>
  <si>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</si>
  <si>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</si>
  <si>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</si>
  <si>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</si>
  <si>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</si>
  <si>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</si>
  <si>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</si>
  <si>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</si>
  <si>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</si>
  <si>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</si>
  <si>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</si>
  <si>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</si>
  <si>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</si>
  <si>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</si>
  <si>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</si>
  <si>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</si>
  <si>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</si>
  <si>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</si>
  <si>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</si>
  <si>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</si>
  <si>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</si>
  <si>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</si>
  <si>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</si>
  <si>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</si>
  <si>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</si>
  <si>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</si>
  <si>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</si>
  <si>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</si>
  <si>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</si>
  <si>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</si>
  <si>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</si>
  <si>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</si>
  <si>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</si>
  <si>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</si>
  <si>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</si>
  <si>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</si>
  <si>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</si>
  <si>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</si>
  <si>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</si>
  <si>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</si>
  <si>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</si>
  <si>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</si>
  <si>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</si>
  <si>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</si>
  <si>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</si>
  <si>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</si>
  <si>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</si>
  <si>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</si>
  <si>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</si>
  <si>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</si>
  <si>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</si>
  <si>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</si>
  <si>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</si>
  <si>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</si>
  <si>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</si>
  <si>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</si>
  <si>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</si>
  <si>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</si>
  <si>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</si>
  <si>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</si>
  <si>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</si>
  <si>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</si>
  <si>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</si>
  <si>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</si>
  <si>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</si>
  <si>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</si>
  <si>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</si>
  <si>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</si>
  <si>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</si>
  <si>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</si>
  <si>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</si>
  <si>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</si>
  <si>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</si>
  <si>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</si>
  <si>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</si>
  <si>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</si>
  <si>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</si>
  <si>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</si>
  <si>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</si>
  <si>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</si>
  <si>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</si>
  <si>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</si>
  <si>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</si>
  <si>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</si>
  <si>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</si>
  <si>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</si>
  <si>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</si>
  <si>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</si>
  <si>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</si>
  <si>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</si>
  <si>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</si>
  <si>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</si>
  <si>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</si>
  <si>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</si>
  <si>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</si>
  <si>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</si>
  <si>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</si>
  <si>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</si>
  <si>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</si>
  <si>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</si>
  <si>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</si>
  <si>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</si>
  <si>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</si>
  <si>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</si>
  <si>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</si>
  <si>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</si>
  <si>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</si>
  <si>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</si>
  <si>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</si>
  <si>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</si>
  <si>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</si>
  <si>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</si>
  <si>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</si>
  <si>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</si>
  <si>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</si>
  <si>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</si>
  <si>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</si>
  <si>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</si>
  <si>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</si>
  <si>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</si>
  <si>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</si>
  <si>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</si>
  <si>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</si>
  <si>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</si>
  <si>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</si>
  <si>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</si>
  <si>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</si>
  <si>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</si>
  <si>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</si>
  <si>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</si>
  <si>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</si>
  <si>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</si>
  <si>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</si>
  <si>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</si>
  <si>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</si>
  <si>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</si>
  <si>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</si>
  <si>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</si>
  <si>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</si>
  <si>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</si>
  <si>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</si>
  <si>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</si>
  <si>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</si>
  <si>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</si>
  <si>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</si>
  <si>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</si>
  <si>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</si>
  <si>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</si>
  <si>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</si>
  <si>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</si>
  <si>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</si>
  <si>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</si>
  <si>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</si>
  <si>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</si>
  <si>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</si>
  <si>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</si>
  <si>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</si>
  <si>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</si>
  <si>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</si>
  <si>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</si>
  <si>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</si>
  <si>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</si>
  <si>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</si>
  <si>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</si>
  <si>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</si>
  <si>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</si>
  <si>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</si>
  <si>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</si>
  <si>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</si>
  <si>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</si>
  <si>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</si>
  <si>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</si>
  <si>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</si>
  <si>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</si>
  <si>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</si>
  <si>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</si>
  <si>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</si>
  <si>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</si>
  <si>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</si>
  <si>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</si>
  <si>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</si>
  <si>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</si>
  <si>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</si>
  <si>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</si>
  <si>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</si>
  <si>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</si>
  <si>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</si>
  <si>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</si>
  <si>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</si>
  <si>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</si>
  <si>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</si>
  <si>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</si>
  <si>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</si>
  <si>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</si>
  <si>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</si>
  <si>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</si>
  <si>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</si>
  <si>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</si>
  <si>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</si>
  <si>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</si>
  <si>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</si>
  <si>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</si>
  <si>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</si>
  <si>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</si>
  <si>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</si>
  <si>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</si>
  <si>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</si>
  <si>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</si>
  <si>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</si>
  <si>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</si>
  <si>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</si>
  <si>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</si>
  <si>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</si>
  <si>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</si>
  <si>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</si>
  <si>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</si>
  <si>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</si>
  <si>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</si>
  <si>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</si>
  <si>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</si>
  <si>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</si>
  <si>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</si>
  <si>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</si>
  <si>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</si>
  <si>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</si>
  <si>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</si>
  <si>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</si>
  <si>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</si>
  <si>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</si>
  <si>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</si>
  <si>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</si>
  <si>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</si>
  <si>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</si>
  <si>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</si>
  <si>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</si>
  <si>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</si>
  <si>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</si>
  <si>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</si>
  <si>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</si>
  <si>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</si>
  <si>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</si>
  <si>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</si>
  <si>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</si>
  <si>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</si>
  <si>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</si>
  <si>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</si>
  <si>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</si>
  <si>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</si>
  <si>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</si>
  <si>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</si>
  <si>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</si>
  <si>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</si>
  <si>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</si>
  <si>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</si>
  <si>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</si>
  <si>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</si>
  <si>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</si>
  <si>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</si>
  <si>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</si>
  <si>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</si>
  <si>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</si>
  <si>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</si>
  <si>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</si>
  <si>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</si>
  <si>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</si>
  <si>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</si>
  <si>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</si>
  <si>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</si>
  <si>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</si>
  <si>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</si>
  <si>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</si>
  <si>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</si>
  <si>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</si>
  <si>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</si>
  <si>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</si>
  <si>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</si>
  <si>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</si>
  <si>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</si>
  <si>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</si>
  <si>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</si>
  <si>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</si>
  <si>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</si>
  <si>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</si>
  <si>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</si>
  <si>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</si>
  <si>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</si>
  <si>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</si>
  <si>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</si>
  <si>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</si>
  <si>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</si>
  <si>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</si>
  <si>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</si>
  <si>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</si>
  <si>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</si>
  <si>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</si>
  <si>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</si>
  <si>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</si>
  <si>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</si>
  <si>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</si>
  <si>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</si>
  <si>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</si>
  <si>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</si>
  <si>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</si>
  <si>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</si>
  <si>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</si>
  <si>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</si>
  <si>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</si>
  <si>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</si>
  <si>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</si>
  <si>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</si>
  <si>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</si>
  <si>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</si>
  <si>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</si>
  <si>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</si>
  <si>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</si>
  <si>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</si>
  <si>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</si>
  <si>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</si>
  <si>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</si>
  <si>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</si>
  <si>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</si>
  <si>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</si>
  <si>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</si>
  <si>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</si>
  <si>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</si>
  <si>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</si>
  <si>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</si>
  <si>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</si>
  <si>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</si>
  <si>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</si>
  <si>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</si>
  <si>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</si>
  <si>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</si>
  <si>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</si>
  <si>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</si>
  <si>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</si>
  <si>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</si>
  <si>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</si>
  <si>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</si>
  <si>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</si>
  <si>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</si>
  <si>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</si>
  <si>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</si>
  <si>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</si>
  <si>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</si>
  <si>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</si>
  <si>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</si>
  <si>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</si>
  <si>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</si>
  <si>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</si>
  <si>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</si>
  <si>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</si>
  <si>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</si>
  <si>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</si>
  <si>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</si>
  <si>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</si>
  <si>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</si>
  <si>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</si>
  <si>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</si>
  <si>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</si>
  <si>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</si>
  <si>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</si>
  <si>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</si>
  <si>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</si>
  <si>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</si>
  <si>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</si>
  <si>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</si>
  <si>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</si>
  <si>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</si>
  <si>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</si>
  <si>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</si>
  <si>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</si>
  <si>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</si>
  <si>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</si>
  <si>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</si>
  <si>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</si>
  <si>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</si>
  <si>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</si>
  <si>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</si>
  <si>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</si>
  <si>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</si>
  <si>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</si>
  <si>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</si>
  <si>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</si>
  <si>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</si>
  <si>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</si>
  <si>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</si>
  <si>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</si>
  <si>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</si>
  <si>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</si>
  <si>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</si>
  <si>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</si>
  <si>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</si>
  <si>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</si>
  <si>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</si>
  <si>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</si>
  <si>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</si>
  <si>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</si>
  <si>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</si>
  <si>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</si>
  <si>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</si>
  <si>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</si>
  <si>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</si>
  <si>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</si>
  <si>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</si>
  <si>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</si>
  <si>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</si>
  <si>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</si>
  <si>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</si>
  <si>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</si>
  <si>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</si>
  <si>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</si>
  <si>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</si>
  <si>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</si>
  <si>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</si>
  <si>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</si>
  <si>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</si>
  <si>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</si>
  <si>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</si>
  <si>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</si>
  <si>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</si>
  <si>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</si>
  <si>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</si>
  <si>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</si>
  <si>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</si>
  <si>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</si>
  <si>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</si>
  <si>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</si>
  <si>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</si>
  <si>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</si>
  <si>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</si>
  <si>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</si>
  <si>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</si>
  <si>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</si>
  <si>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</si>
  <si>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</si>
  <si>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</si>
  <si>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</si>
  <si>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</si>
  <si>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</si>
  <si>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</si>
  <si>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</si>
  <si>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</si>
  <si>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</si>
  <si>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</si>
  <si>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</si>
  <si>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</si>
  <si>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</si>
  <si>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</si>
  <si>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</si>
  <si>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</si>
  <si>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</si>
  <si>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</si>
  <si>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</si>
  <si>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</si>
  <si>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</si>
  <si>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</si>
  <si>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</si>
  <si>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</si>
  <si>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</si>
  <si>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</si>
  <si>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</si>
  <si>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</si>
  <si>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</si>
  <si>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</si>
  <si>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</si>
  <si>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</si>
  <si>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</si>
  <si>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</si>
  <si>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</si>
  <si>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</si>
  <si>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</si>
  <si>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</si>
  <si>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</si>
  <si>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</si>
  <si>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</si>
  <si>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</si>
  <si>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</si>
  <si>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</si>
  <si>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</si>
  <si>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</si>
  <si>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</si>
  <si>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</si>
  <si>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</si>
  <si>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</si>
  <si>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</si>
  <si>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</si>
  <si>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</si>
  <si>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</si>
  <si>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</si>
  <si>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</si>
  <si>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</si>
  <si>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</si>
  <si>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</si>
  <si>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</si>
  <si>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</si>
  <si>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</si>
  <si>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</si>
  <si>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</si>
  <si>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</si>
  <si>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</si>
  <si>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</si>
  <si>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</si>
  <si>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</si>
  <si>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</si>
  <si>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</si>
  <si>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</si>
  <si>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</si>
  <si>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</si>
  <si>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</si>
  <si>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</si>
  <si>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</si>
  <si>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</si>
  <si>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</si>
  <si>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</si>
  <si>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</si>
  <si>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</si>
  <si>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</si>
  <si>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</si>
  <si>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</si>
  <si>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</si>
  <si>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</si>
  <si>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</si>
  <si>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</si>
  <si>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</si>
  <si>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</si>
  <si>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</si>
  <si>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</si>
  <si>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</si>
  <si>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</si>
  <si>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</si>
  <si>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</si>
  <si>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</si>
  <si>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</si>
  <si>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</si>
  <si>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</si>
  <si>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</si>
  <si>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</si>
  <si>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</si>
  <si>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</si>
  <si>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</si>
  <si>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</si>
  <si>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</si>
  <si>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</si>
  <si>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</si>
  <si>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</si>
  <si>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</si>
  <si>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</si>
  <si>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</si>
  <si>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</si>
  <si>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</si>
  <si>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</si>
  <si>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</si>
  <si>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</si>
  <si>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</si>
  <si>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</si>
  <si>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</si>
  <si>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</si>
  <si>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</si>
  <si>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</si>
  <si>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</si>
  <si>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</si>
  <si>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</si>
  <si>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</si>
  <si>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</si>
  <si>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</si>
  <si>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</si>
  <si>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</si>
  <si>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</si>
  <si>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</si>
  <si>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</si>
  <si>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</si>
  <si>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</si>
  <si>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</si>
  <si>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</si>
  <si>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</si>
  <si>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</si>
  <si>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</si>
  <si>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</si>
  <si>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</si>
  <si>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</si>
  <si>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</si>
  <si>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</si>
  <si>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</si>
  <si>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</si>
  <si>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</si>
  <si>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</si>
  <si>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</si>
  <si>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</si>
  <si>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</si>
  <si>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</si>
  <si>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</si>
  <si>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</si>
  <si>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</si>
  <si>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</si>
  <si>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</si>
  <si>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</si>
  <si>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</si>
  <si>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</si>
  <si>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</si>
  <si>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</si>
  <si>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</si>
  <si>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</si>
  <si>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</si>
  <si>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</si>
  <si>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</si>
  <si>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</si>
  <si>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</si>
  <si>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</si>
  <si>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</si>
  <si>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</si>
  <si>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</si>
  <si>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</si>
  <si>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</si>
  <si>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</si>
  <si>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</si>
  <si>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</si>
  <si>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</si>
  <si>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</si>
  <si>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</si>
  <si>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</si>
  <si>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</si>
  <si>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</si>
  <si>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</si>
  <si>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</si>
  <si>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</si>
  <si>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</si>
  <si>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</si>
  <si>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</si>
  <si>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</si>
  <si>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</si>
  <si>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</si>
  <si>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</si>
  <si>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</si>
  <si>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</si>
  <si>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</si>
  <si>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</si>
  <si>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</si>
  <si>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</si>
  <si>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</si>
  <si>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</si>
  <si>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</si>
  <si>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</si>
  <si>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</si>
  <si>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</si>
  <si>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</si>
  <si>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</si>
  <si>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</si>
  <si>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</si>
  <si>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</si>
  <si>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</si>
  <si>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</si>
  <si>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</si>
  <si>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</si>
  <si>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</si>
  <si>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</si>
  <si>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</si>
  <si>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</si>
  <si>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</si>
  <si>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</si>
  <si>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</si>
  <si>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</si>
  <si>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</si>
  <si>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</si>
  <si>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</si>
  <si>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</si>
  <si>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</si>
  <si>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</si>
  <si>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</si>
  <si>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</si>
  <si>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</si>
  <si>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</si>
  <si>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</si>
  <si>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</si>
  <si>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</si>
  <si>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</si>
  <si>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</si>
  <si>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</si>
  <si>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</si>
  <si>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</si>
  <si>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</si>
  <si>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</si>
  <si>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</si>
  <si>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</si>
  <si>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</si>
  <si>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</si>
  <si>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</si>
  <si>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</si>
  <si>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</si>
  <si>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</si>
  <si>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</si>
  <si>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</si>
  <si>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</si>
  <si>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</si>
  <si>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</si>
  <si>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</si>
  <si>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</si>
  <si>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</si>
  <si>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</si>
  <si>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</si>
  <si>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</si>
  <si>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</si>
  <si>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</si>
  <si>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</si>
  <si>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</si>
  <si>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</si>
  <si>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</si>
  <si>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</si>
  <si>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</si>
  <si>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</si>
  <si>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</si>
  <si>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</si>
  <si>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</si>
  <si>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</si>
  <si>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</si>
  <si>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</si>
  <si>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</si>
  <si>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</si>
  <si>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</si>
  <si>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</si>
  <si>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</si>
  <si>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</si>
  <si>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</si>
  <si>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</si>
  <si>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</si>
  <si>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</si>
  <si>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</si>
  <si>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</si>
  <si>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</si>
  <si>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</si>
  <si>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</si>
  <si>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</si>
  <si>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</si>
  <si>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</si>
  <si>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</si>
  <si>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</si>
  <si>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</si>
  <si>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</si>
  <si>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</si>
  <si>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</si>
  <si>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</si>
  <si>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</si>
  <si>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</si>
  <si>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</si>
  <si>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</si>
  <si>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</si>
  <si>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</si>
  <si>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</si>
  <si>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</si>
  <si>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</si>
  <si>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</si>
  <si>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</si>
  <si>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</si>
  <si>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</si>
  <si>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</si>
  <si>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</si>
  <si>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</si>
  <si>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</si>
  <si>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</si>
  <si>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</si>
  <si>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</si>
  <si>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</si>
  <si>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</si>
  <si>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</si>
  <si>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</si>
  <si>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</si>
  <si>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</si>
  <si>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</si>
  <si>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</si>
  <si>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</si>
  <si>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</si>
  <si>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</si>
  <si>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</si>
  <si>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</si>
  <si>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</si>
  <si>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</si>
  <si>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</si>
  <si>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</si>
  <si>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</si>
  <si>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</si>
  <si>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</si>
  <si>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</si>
  <si>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</si>
  <si>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</si>
  <si>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</si>
  <si>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</si>
  <si>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</si>
  <si>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</si>
  <si>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</si>
  <si>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</si>
  <si>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</si>
  <si>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</si>
  <si>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</si>
  <si>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</si>
  <si>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</si>
  <si>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</si>
  <si>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</si>
  <si>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</si>
  <si>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</si>
  <si>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</si>
  <si>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</si>
  <si>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</si>
  <si>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</si>
  <si>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</si>
  <si>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</si>
  <si>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</si>
  <si>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</si>
  <si>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</si>
  <si>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</si>
  <si>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</si>
  <si>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</si>
  <si>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</si>
  <si>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</si>
  <si>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</si>
  <si>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</si>
  <si>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</si>
  <si>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</si>
  <si>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</si>
  <si>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</si>
  <si>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</si>
  <si>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</si>
  <si>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</si>
  <si>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</si>
  <si>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</si>
  <si>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</si>
  <si>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</si>
  <si>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</si>
  <si>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</si>
  <si>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</si>
  <si>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</si>
  <si>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</si>
  <si>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</si>
  <si>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</si>
  <si>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</si>
  <si>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</si>
  <si>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</si>
  <si>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</si>
  <si>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</si>
  <si>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</si>
  <si>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</si>
  <si>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</si>
  <si>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</si>
  <si>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</si>
  <si>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</si>
  <si>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</si>
  <si>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</si>
  <si>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</si>
  <si>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</si>
  <si>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</si>
  <si>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</si>
  <si>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</si>
  <si>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</si>
  <si>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</si>
  <si>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</si>
  <si>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</si>
  <si>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</si>
  <si>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</si>
  <si>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</si>
  <si>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</si>
  <si>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</si>
  <si>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</si>
  <si>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</si>
  <si>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</si>
  <si>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</si>
  <si>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</si>
  <si>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</si>
  <si>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</si>
  <si>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</si>
  <si>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</si>
  <si>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</si>
  <si>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</si>
  <si>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</si>
  <si>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</si>
  <si>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</si>
  <si>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</si>
  <si>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</si>
  <si>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</si>
  <si>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</si>
  <si>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</si>
  <si>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</si>
  <si>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</si>
  <si>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</si>
  <si>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</si>
  <si>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</si>
  <si>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</si>
  <si>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</si>
  <si>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</si>
  <si>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</si>
  <si>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</si>
  <si>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</si>
  <si>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</si>
  <si>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</si>
  <si>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</si>
  <si>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</si>
  <si>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</si>
  <si>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</si>
  <si>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</si>
  <si>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</si>
  <si>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</si>
  <si>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</si>
  <si>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</si>
  <si>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</si>
  <si>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</si>
  <si>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</si>
  <si>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</si>
  <si>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</si>
  <si>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</si>
  <si>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</si>
  <si>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</si>
  <si>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</si>
  <si>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</si>
  <si>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</si>
  <si>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</si>
  <si>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</si>
  <si>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</si>
  <si>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</si>
  <si>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</si>
  <si>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</si>
  <si>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</si>
  <si>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</si>
  <si>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</si>
  <si>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</si>
  <si>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</si>
  <si>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</si>
  <si>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</si>
  <si>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</si>
  <si>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</si>
  <si>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</si>
  <si>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</si>
  <si>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</si>
  <si>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</si>
  <si>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</si>
  <si>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</si>
  <si>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</si>
  <si>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</si>
  <si>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</si>
  <si>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</si>
  <si>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</si>
  <si>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</si>
  <si>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</si>
  <si>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</si>
  <si>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</si>
  <si>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</si>
  <si>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</si>
  <si>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</si>
  <si>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</si>
  <si>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</si>
  <si>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</si>
  <si>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</si>
  <si>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</si>
  <si>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</si>
  <si>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</si>
  <si>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</si>
  <si>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</si>
  <si>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</si>
  <si>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</si>
  <si>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</si>
  <si>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</si>
  <si>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</si>
  <si>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</si>
  <si>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</si>
  <si>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</si>
  <si>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</si>
  <si>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</si>
  <si>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</si>
  <si>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</si>
  <si>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</si>
  <si>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</si>
  <si>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</si>
  <si>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</si>
  <si>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</si>
  <si>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</si>
  <si>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</si>
  <si>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</si>
  <si>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</si>
  <si>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</si>
  <si>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</si>
  <si>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</si>
  <si>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</si>
  <si>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</si>
  <si>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</si>
  <si>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</si>
  <si>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</si>
  <si>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</si>
  <si>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</si>
  <si>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</si>
  <si>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</si>
  <si>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</si>
  <si>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</si>
  <si>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</si>
  <si>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</si>
  <si>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</si>
  <si>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</si>
  <si>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</si>
  <si>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</si>
  <si>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</si>
  <si>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</si>
  <si>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</si>
  <si>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</si>
  <si>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</si>
  <si>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</si>
  <si>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</si>
  <si>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</si>
  <si>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</si>
  <si>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</si>
  <si>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</si>
  <si>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</si>
  <si>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</si>
  <si>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</si>
  <si>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</si>
  <si>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</si>
  <si>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</si>
  <si>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</si>
  <si>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</si>
  <si>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</si>
  <si>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</si>
  <si>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</si>
  <si>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</si>
  <si>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</si>
  <si>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</si>
  <si>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</si>
  <si>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</si>
  <si>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</si>
  <si>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</si>
  <si>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</si>
  <si>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</si>
  <si>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</si>
  <si>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</si>
  <si>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</si>
  <si>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</si>
  <si>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</si>
  <si>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</si>
  <si>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</si>
  <si>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</si>
  <si>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</si>
  <si>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</si>
  <si>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</si>
  <si>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</si>
  <si>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</si>
  <si>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</si>
  <si>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</si>
  <si>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</si>
  <si>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</si>
  <si>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</si>
  <si>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</si>
  <si>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</si>
  <si>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</si>
  <si>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</si>
  <si>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</si>
  <si>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</si>
  <si>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</si>
  <si>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</si>
  <si>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</si>
  <si>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</si>
  <si>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</si>
  <si>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</si>
  <si>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</si>
  <si>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</si>
  <si>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</si>
  <si>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</si>
  <si>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</si>
  <si>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</si>
  <si>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</si>
  <si>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</si>
  <si>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</si>
  <si>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</si>
  <si>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</si>
  <si>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</si>
  <si>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</si>
  <si>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</si>
  <si>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</si>
  <si>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</si>
  <si>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</si>
  <si>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</si>
  <si>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</si>
  <si>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</si>
  <si>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</si>
  <si>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</si>
  <si>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</si>
  <si>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</si>
  <si>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</si>
  <si>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</si>
  <si>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</si>
  <si>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</si>
  <si>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</si>
  <si>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</si>
  <si>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</si>
  <si>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</si>
  <si>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</si>
  <si>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</si>
  <si>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</si>
  <si>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</si>
  <si>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</si>
  <si>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</si>
  <si>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</si>
  <si>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</si>
  <si>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</si>
  <si>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</si>
  <si>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</si>
  <si>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</si>
  <si>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</si>
  <si>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</si>
  <si>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</si>
  <si>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</si>
  <si>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</si>
  <si>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</si>
  <si>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</si>
  <si>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</si>
  <si>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</si>
  <si>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</si>
  <si>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</si>
  <si>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</si>
  <si>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</si>
  <si>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</si>
  <si>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</si>
  <si>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</si>
  <si>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</si>
  <si>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</si>
  <si>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</si>
  <si>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</si>
  <si>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</si>
  <si>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</si>
  <si>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</si>
  <si>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</si>
  <si>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</si>
  <si>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</si>
  <si>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</si>
  <si>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</si>
  <si>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</si>
  <si>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</si>
  <si>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</si>
  <si>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</si>
  <si>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</si>
  <si>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</si>
  <si>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</si>
  <si>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</si>
  <si>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</si>
  <si>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</si>
  <si>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</si>
  <si>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</si>
  <si>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</si>
  <si>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</si>
  <si>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</si>
  <si>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</si>
  <si>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</si>
  <si>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</si>
  <si>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</si>
  <si>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</si>
  <si>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</si>
  <si>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</si>
  <si>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</si>
  <si>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</si>
  <si>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</si>
  <si>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</si>
  <si>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</si>
  <si>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</si>
  <si>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</si>
  <si>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</si>
  <si>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</si>
  <si>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</si>
  <si>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</si>
  <si>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</si>
  <si>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</si>
  <si>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</si>
  <si>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</si>
  <si>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</si>
  <si>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</si>
  <si>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</si>
  <si>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</si>
  <si>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</si>
  <si>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</si>
  <si>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</si>
  <si>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</si>
  <si>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</si>
  <si>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</si>
  <si>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</si>
  <si>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</si>
  <si>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</si>
  <si>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</si>
  <si>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</si>
  <si>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</si>
  <si>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</si>
  <si>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</si>
  <si>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</si>
  <si>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</si>
  <si>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</si>
  <si>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</si>
  <si>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</si>
  <si>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</si>
  <si>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</si>
  <si>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</si>
  <si>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</si>
  <si>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</si>
  <si>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</si>
  <si>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</si>
  <si>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</si>
  <si>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</si>
  <si>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</si>
  <si>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</si>
  <si>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</si>
  <si>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</si>
  <si>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</si>
  <si>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</si>
  <si>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</si>
  <si>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</si>
  <si>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</si>
  <si>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</si>
  <si>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</si>
  <si>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</si>
  <si>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</si>
  <si>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</si>
  <si>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</si>
  <si>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</si>
  <si>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</si>
  <si>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</si>
  <si>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</si>
  <si>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</si>
  <si>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</si>
  <si>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</si>
  <si>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</si>
  <si>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</si>
  <si>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</si>
  <si>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</si>
  <si>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</si>
  <si>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</si>
  <si>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</si>
  <si>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</si>
  <si>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</si>
  <si>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</si>
  <si>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</si>
  <si>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</si>
  <si>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</si>
  <si>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</si>
  <si>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</si>
  <si>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</si>
  <si>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</si>
  <si>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</si>
  <si>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</si>
  <si>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</si>
  <si>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</si>
  <si>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</si>
  <si>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</si>
  <si>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</si>
  <si>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</si>
  <si>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</si>
  <si>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</si>
  <si>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</si>
  <si>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</si>
  <si>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</si>
  <si>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</si>
  <si>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</si>
  <si>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</si>
  <si>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</si>
  <si>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</si>
  <si>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</si>
  <si>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</si>
  <si>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</si>
  <si>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</si>
  <si>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</si>
  <si>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</si>
  <si>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</si>
  <si>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</si>
  <si>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</si>
  <si>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</si>
  <si>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</si>
  <si>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</si>
  <si>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</si>
  <si>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</si>
  <si>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</si>
  <si>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</si>
  <si>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</si>
  <si>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</si>
  <si>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</si>
  <si>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</si>
  <si>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</si>
  <si>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</si>
  <si>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</si>
  <si>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</si>
  <si>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</si>
  <si>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</si>
  <si>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</si>
  <si>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</si>
  <si>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</si>
  <si>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</si>
  <si>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</si>
  <si>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</si>
  <si>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</si>
  <si>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</si>
  <si>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</si>
  <si>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</si>
  <si>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</si>
  <si>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</si>
  <si>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</si>
  <si>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</si>
  <si>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</si>
  <si>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</si>
  <si>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</si>
  <si>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</si>
  <si>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</si>
  <si>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</si>
  <si>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</si>
  <si>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</si>
  <si>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</si>
  <si>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</si>
  <si>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</si>
  <si>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</si>
  <si>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</si>
  <si>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</si>
  <si>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</si>
  <si>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</si>
  <si>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</si>
  <si>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</si>
  <si>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</si>
  <si>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</si>
  <si>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</si>
  <si>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</si>
  <si>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</si>
  <si>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</si>
  <si>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</si>
  <si>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</si>
  <si>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</si>
  <si>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</si>
  <si>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</si>
  <si>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</si>
  <si>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</si>
  <si>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</si>
  <si>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</si>
  <si>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</si>
  <si>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</si>
  <si>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</si>
  <si>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</si>
  <si>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</si>
  <si>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</si>
  <si>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</si>
  <si>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</si>
  <si>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</si>
  <si>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</si>
  <si>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</si>
  <si>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</si>
  <si>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</si>
  <si>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</si>
  <si>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</si>
  <si>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</si>
  <si>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</si>
  <si>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</si>
  <si>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</si>
  <si>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</si>
  <si>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</si>
  <si>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</si>
  <si>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</si>
  <si>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</si>
  <si>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</si>
  <si>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</si>
  <si>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</si>
  <si>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</si>
  <si>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</si>
  <si>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</si>
  <si>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</si>
  <si>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</si>
  <si>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</si>
  <si>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</si>
  <si>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</si>
  <si>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</si>
  <si>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</si>
  <si>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</si>
  <si>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</si>
  <si>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</si>
  <si>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</si>
  <si>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</si>
  <si>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</si>
  <si>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</si>
  <si>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</si>
  <si>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</si>
  <si>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</si>
  <si>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</si>
  <si>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</si>
  <si>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</si>
  <si>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</si>
  <si>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</si>
  <si>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</si>
  <si>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</si>
  <si>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</si>
  <si>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</si>
  <si>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</si>
  <si>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</si>
  <si>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</si>
  <si>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</si>
  <si>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</si>
  <si>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</si>
  <si>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</si>
  <si>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</si>
  <si>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</si>
  <si>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</si>
  <si>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</si>
  <si>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</si>
  <si>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</si>
  <si>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</si>
  <si>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</si>
  <si>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</si>
  <si>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</si>
  <si>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</si>
  <si>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</si>
  <si>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</si>
  <si>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</si>
  <si>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</si>
  <si>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</si>
  <si>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</si>
  <si>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</si>
  <si>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</si>
  <si>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</si>
  <si>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</si>
  <si>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</si>
  <si>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</si>
  <si>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</si>
  <si>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</si>
  <si>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</si>
  <si>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</si>
  <si>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</si>
  <si>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</si>
  <si>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</si>
  <si>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</si>
  <si>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</si>
  <si>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</si>
  <si>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</si>
  <si>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</si>
  <si>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</si>
  <si>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</si>
  <si>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</si>
  <si>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</si>
  <si>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</si>
  <si>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</si>
  <si>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</si>
  <si>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</si>
  <si>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</si>
  <si>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</si>
  <si>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</si>
  <si>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</si>
  <si>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</si>
  <si>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</si>
  <si>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</si>
  <si>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</si>
  <si>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</si>
  <si>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</si>
  <si>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</si>
  <si>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</si>
  <si>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</si>
  <si>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</si>
  <si>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</si>
  <si>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</si>
  <si>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</si>
  <si>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</si>
  <si>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</si>
  <si>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</si>
  <si>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</si>
  <si>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</si>
  <si>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</si>
  <si>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</si>
  <si>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</si>
  <si>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</si>
  <si>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</si>
  <si>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</si>
  <si>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</si>
  <si>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</si>
  <si>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</si>
  <si>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</si>
  <si>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</si>
  <si>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</si>
  <si>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</si>
  <si>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</si>
  <si>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</si>
  <si>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</si>
  <si>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</si>
  <si>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</si>
  <si>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</si>
  <si>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</si>
  <si>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</si>
  <si>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</si>
  <si>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</si>
  <si>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</si>
  <si>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</si>
  <si>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</si>
  <si>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</si>
  <si>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</si>
  <si>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</si>
  <si>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</si>
  <si>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</si>
  <si>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</si>
  <si>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</si>
  <si>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</si>
  <si>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</si>
  <si>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</si>
  <si>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</si>
  <si>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</si>
  <si>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</si>
  <si>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</si>
  <si>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</si>
  <si>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</si>
  <si>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</si>
  <si>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</si>
  <si>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</si>
  <si>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</si>
  <si>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</si>
  <si>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</si>
  <si>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</si>
  <si>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</si>
  <si>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</si>
  <si>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</si>
  <si>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</si>
  <si>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</si>
  <si>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</si>
  <si>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</si>
  <si>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</si>
  <si>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</si>
  <si>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</si>
  <si>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</si>
  <si>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</si>
  <si>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</si>
  <si>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</si>
  <si>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</si>
  <si>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</si>
  <si>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</si>
  <si>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</si>
  <si>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</si>
  <si>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</si>
  <si>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</si>
  <si>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</si>
  <si>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</si>
  <si>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</si>
  <si>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</si>
  <si>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</si>
  <si>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</si>
  <si>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</si>
  <si>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</si>
  <si>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</si>
  <si>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</si>
  <si>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</si>
  <si>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</si>
  <si>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</si>
  <si>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</si>
  <si>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</si>
  <si>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</si>
  <si>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</si>
  <si>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</si>
  <si>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</si>
  <si>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</si>
  <si>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</si>
  <si>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</si>
  <si>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</si>
  <si>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</si>
  <si>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</si>
  <si>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</si>
  <si>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</si>
  <si>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</si>
  <si>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</si>
  <si>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</si>
  <si>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</si>
  <si>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</si>
  <si>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</si>
  <si>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</si>
  <si>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</si>
  <si>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</si>
  <si>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</si>
  <si>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</si>
  <si>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</si>
  <si>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</si>
  <si>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</si>
  <si>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</si>
  <si>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</si>
  <si>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</si>
  <si>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</si>
  <si>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</si>
  <si>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</si>
  <si>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</si>
  <si>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</si>
  <si>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</si>
  <si>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</si>
  <si>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</si>
  <si>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</si>
  <si>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</si>
  <si>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</si>
  <si>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</si>
  <si>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</si>
  <si>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</si>
  <si>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</si>
  <si>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</si>
  <si>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</si>
  <si>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</si>
  <si>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</si>
  <si>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</si>
  <si>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</si>
  <si>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</si>
  <si>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</si>
  <si>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</si>
  <si>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</si>
  <si>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</si>
  <si>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</si>
  <si>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</si>
  <si>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</si>
  <si>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</si>
  <si>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</si>
  <si>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</si>
  <si>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</si>
  <si>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</si>
  <si>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</si>
  <si>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</si>
  <si>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</si>
  <si>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</si>
  <si>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</si>
  <si>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</si>
  <si>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</si>
  <si>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</si>
  <si>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</si>
  <si>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</si>
  <si>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</si>
  <si>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</si>
  <si>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</si>
  <si>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</si>
  <si>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</si>
  <si>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</si>
  <si>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</si>
  <si>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</si>
  <si>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</si>
  <si>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</si>
  <si>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</si>
  <si>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</si>
  <si>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</si>
  <si>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</si>
  <si>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</si>
  <si>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</si>
  <si>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</si>
  <si>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</si>
  <si>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</si>
  <si>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</si>
  <si>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</si>
  <si>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</si>
  <si>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</si>
  <si>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</si>
  <si>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</si>
  <si>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</si>
  <si>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</si>
  <si>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</si>
  <si>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</si>
  <si>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</si>
  <si>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</si>
  <si>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</si>
  <si>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</si>
  <si>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</si>
  <si>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</si>
  <si>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</si>
  <si>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</si>
  <si>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</si>
  <si>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</si>
  <si>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</si>
  <si>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</si>
  <si>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</si>
  <si>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</si>
  <si>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</si>
  <si>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</si>
  <si>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</si>
  <si>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</si>
  <si>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</si>
  <si>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</si>
  <si>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</si>
  <si>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</si>
  <si>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</si>
  <si>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</si>
  <si>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</si>
  <si>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</si>
  <si>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</si>
  <si>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</si>
  <si>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</si>
  <si>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</si>
  <si>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</si>
  <si>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</si>
  <si>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</si>
  <si>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</si>
  <si>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</si>
  <si>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</si>
  <si>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</si>
  <si>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</si>
  <si>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</si>
  <si>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</si>
  <si>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</si>
  <si>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</si>
  <si>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</si>
  <si>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</si>
  <si>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</si>
  <si>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</si>
  <si>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</si>
  <si>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</si>
  <si>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</si>
  <si>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</si>
  <si>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</si>
  <si>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</si>
  <si>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</si>
  <si>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</si>
  <si>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</si>
  <si>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</si>
  <si>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</si>
  <si>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</si>
  <si>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</si>
  <si>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</si>
  <si>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</si>
  <si>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</si>
  <si>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</si>
  <si>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</si>
  <si>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</si>
  <si>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</si>
  <si>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</si>
  <si>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</si>
  <si>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</si>
  <si>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</si>
  <si>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</si>
  <si>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</si>
  <si>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</si>
  <si>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</si>
  <si>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</si>
  <si>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</si>
  <si>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</si>
  <si>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</si>
  <si>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</si>
  <si>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</si>
  <si>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</si>
  <si>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</si>
  <si>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</si>
  <si>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</si>
  <si>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</si>
  <si>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</si>
  <si>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</si>
  <si>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</si>
  <si>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</si>
  <si>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</si>
  <si>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</si>
  <si>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</si>
  <si>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</si>
  <si>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</si>
  <si>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</si>
  <si>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</si>
  <si>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</si>
  <si>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</si>
  <si>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</si>
  <si>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</si>
  <si>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</si>
  <si>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</si>
  <si>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</si>
  <si>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</si>
  <si>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</si>
  <si>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</si>
  <si>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</si>
  <si>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</si>
  <si>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</si>
  <si>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</si>
  <si>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</si>
  <si>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</si>
  <si>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</si>
  <si>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</si>
  <si>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</si>
  <si>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</si>
  <si>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</si>
  <si>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</si>
  <si>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</si>
  <si>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</si>
  <si>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</si>
  <si>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</si>
  <si>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</si>
  <si>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</si>
  <si>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</si>
  <si>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</si>
  <si>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</si>
  <si>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</si>
  <si>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</si>
  <si>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</si>
  <si>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</si>
  <si>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</si>
  <si>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</si>
  <si>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</si>
  <si>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</si>
  <si>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</si>
  <si>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</si>
  <si>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</si>
  <si>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</si>
  <si>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</si>
  <si>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</si>
  <si>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</si>
  <si>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</si>
  <si>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</si>
  <si>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</si>
  <si>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</si>
  <si>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</si>
  <si>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</si>
  <si>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</si>
  <si>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</si>
  <si>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</si>
  <si>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</si>
  <si>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</si>
  <si>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</si>
  <si>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</si>
  <si>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</si>
  <si>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</si>
  <si>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</si>
  <si>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</si>
  <si>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</si>
  <si>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</si>
  <si>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</si>
  <si>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</si>
  <si>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</si>
  <si>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</si>
  <si>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</si>
  <si>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</si>
  <si>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</si>
  <si>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</si>
  <si>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</si>
  <si>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</si>
  <si>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</si>
  <si>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</si>
  <si>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</si>
  <si>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</si>
  <si>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</si>
  <si>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</si>
  <si>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</si>
  <si>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</si>
  <si>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</si>
  <si>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</si>
  <si>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</si>
  <si>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</si>
  <si>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</si>
  <si>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</si>
  <si>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</si>
  <si>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</si>
  <si>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</si>
  <si>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</si>
  <si>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</si>
  <si>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</si>
  <si>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</si>
  <si>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</si>
  <si>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</si>
  <si>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</si>
  <si>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</si>
  <si>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</si>
  <si>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</si>
  <si>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</si>
  <si>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</si>
  <si>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</si>
  <si>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</si>
  <si>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</si>
  <si>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</si>
  <si>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</si>
  <si>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</si>
  <si>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</si>
  <si>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</si>
  <si>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</si>
  <si>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</si>
  <si>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</si>
  <si>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</si>
  <si>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</si>
  <si>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</si>
  <si>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</si>
  <si>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</si>
  <si>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</si>
  <si>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</si>
  <si>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</si>
  <si>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</si>
  <si>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</si>
  <si>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</si>
  <si>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</si>
  <si>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</si>
  <si>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</si>
  <si>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</si>
  <si>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</si>
  <si>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</si>
  <si>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</si>
  <si>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</si>
  <si>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</si>
  <si>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</si>
  <si>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</si>
  <si>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</si>
  <si>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</si>
  <si>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</si>
  <si>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</si>
  <si>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</si>
  <si>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</si>
  <si>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</si>
  <si>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</si>
  <si>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</si>
  <si>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</si>
  <si>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</si>
  <si>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</si>
  <si>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</si>
  <si>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</si>
  <si>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</si>
  <si>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</si>
  <si>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</si>
  <si>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</si>
  <si>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</si>
  <si>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</si>
  <si>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</si>
  <si>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</si>
  <si>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</si>
  <si>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</si>
  <si>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</si>
  <si>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</si>
  <si>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</si>
  <si>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</si>
  <si>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</si>
  <si>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</si>
  <si>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</si>
  <si>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</si>
  <si>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</si>
  <si>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</si>
  <si>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</si>
  <si>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</si>
  <si>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</si>
  <si>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</si>
  <si>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</si>
  <si>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</si>
  <si>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</si>
  <si>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</si>
  <si>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</si>
  <si>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</si>
  <si>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</si>
  <si>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</si>
  <si>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</si>
  <si>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</si>
  <si>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</si>
  <si>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</si>
  <si>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</si>
  <si>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</si>
  <si>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</si>
  <si>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</si>
  <si>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</si>
  <si>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</si>
  <si>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</si>
  <si>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</si>
  <si>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</si>
  <si>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</si>
  <si>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</si>
  <si>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</si>
  <si>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</si>
  <si>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</si>
  <si>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</si>
  <si>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</si>
  <si>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</si>
  <si>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</si>
  <si>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</si>
  <si>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</si>
  <si>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</si>
  <si>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</si>
  <si>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</si>
  <si>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</si>
  <si>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</si>
  <si>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</si>
  <si>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</si>
  <si>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</si>
  <si>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</si>
  <si>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</si>
  <si>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</si>
  <si>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</si>
  <si>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</si>
  <si>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</si>
  <si>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</si>
  <si>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</si>
  <si>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</si>
  <si>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</si>
  <si>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</si>
  <si>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</si>
  <si>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</si>
  <si>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</si>
  <si>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</si>
  <si>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</si>
  <si>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</si>
  <si>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</si>
  <si>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</si>
  <si>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</si>
  <si>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</si>
  <si>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</si>
  <si>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</si>
  <si>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</si>
  <si>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</si>
  <si>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</si>
  <si>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</si>
  <si>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</si>
  <si>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</si>
  <si>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</si>
  <si>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</si>
  <si>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</si>
  <si>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</si>
  <si>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</si>
  <si>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</si>
  <si>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</si>
  <si>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</si>
  <si>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</si>
  <si>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</si>
  <si>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</si>
  <si>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</si>
  <si>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</si>
  <si>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</si>
  <si>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</si>
  <si>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</si>
  <si>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</si>
  <si>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</si>
  <si>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</si>
  <si>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</si>
  <si>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</si>
  <si>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</si>
  <si>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</si>
  <si>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</si>
  <si>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</si>
  <si>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</si>
  <si>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</si>
  <si>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</si>
  <si>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</si>
  <si>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</si>
  <si>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</si>
  <si>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</si>
  <si>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</si>
  <si>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</si>
  <si>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</si>
  <si>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</si>
  <si>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</si>
  <si>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</si>
  <si>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</si>
  <si>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</si>
  <si>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</si>
  <si>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</si>
  <si>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</si>
  <si>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</si>
  <si>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</si>
  <si>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</si>
  <si>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</si>
  <si>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</si>
  <si>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</si>
  <si>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</si>
  <si>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</si>
  <si>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</si>
  <si>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</si>
  <si>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</si>
  <si>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</si>
  <si>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</si>
  <si>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</si>
  <si>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</si>
  <si>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</si>
  <si>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</si>
  <si>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</si>
  <si>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</si>
  <si>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</si>
  <si>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</si>
  <si>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</si>
  <si>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</si>
  <si>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</si>
  <si>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</si>
  <si>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</si>
  <si>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</si>
  <si>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</si>
  <si>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</si>
  <si>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</si>
  <si>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</si>
  <si>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</si>
  <si>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</si>
  <si>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</si>
  <si>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</si>
  <si>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</si>
  <si>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</si>
  <si>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</si>
  <si>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</si>
  <si>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</si>
  <si>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</si>
  <si>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</si>
  <si>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</si>
  <si>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</si>
  <si>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</si>
  <si>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</si>
  <si>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</si>
  <si>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</si>
  <si>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</si>
  <si>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</si>
  <si>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</si>
  <si>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</si>
  <si>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</si>
  <si>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</si>
  <si>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</si>
  <si>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</si>
  <si>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</si>
  <si>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</si>
  <si>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</si>
  <si>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</si>
  <si>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</si>
  <si>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</si>
  <si>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</si>
  <si>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</si>
  <si>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</si>
  <si>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</si>
  <si>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</si>
  <si>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</si>
  <si>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</si>
  <si>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</si>
  <si>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</si>
  <si>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</si>
  <si>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</si>
  <si>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</si>
  <si>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</si>
  <si>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</si>
  <si>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</si>
  <si>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</si>
  <si>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</si>
  <si>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</si>
  <si>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</si>
  <si>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</si>
  <si>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</si>
  <si>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</si>
  <si>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</si>
  <si>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</si>
  <si>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</si>
  <si>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</si>
  <si>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</si>
  <si>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</si>
  <si>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</si>
  <si>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</si>
  <si>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</si>
  <si>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</si>
  <si>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</si>
  <si>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</si>
  <si>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</si>
  <si>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</si>
  <si>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</si>
  <si>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</si>
  <si>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</si>
  <si>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</si>
  <si>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</si>
  <si>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</si>
  <si>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</si>
  <si>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</si>
  <si>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</si>
  <si>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</si>
  <si>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</si>
  <si>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</si>
  <si>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</si>
  <si>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</si>
  <si>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</si>
  <si>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</si>
  <si>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</si>
  <si>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</si>
  <si>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</si>
  <si>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</si>
  <si>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</si>
  <si>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</si>
  <si>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</si>
  <si>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</si>
  <si>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</si>
  <si>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</si>
  <si>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</si>
  <si>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</si>
  <si>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</si>
  <si>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</si>
  <si>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</si>
  <si>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</si>
  <si>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</si>
  <si>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</si>
  <si>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</si>
  <si>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</si>
  <si>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</si>
  <si>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</si>
  <si>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</si>
  <si>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</si>
  <si>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</si>
  <si>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</si>
  <si>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</si>
  <si>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</si>
  <si>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</si>
  <si>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</si>
  <si>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</si>
  <si>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</si>
  <si>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</si>
  <si>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</si>
  <si>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</si>
  <si>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</si>
  <si>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</si>
  <si>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</si>
  <si>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</si>
  <si>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</si>
  <si>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</si>
  <si>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</si>
  <si>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</si>
  <si>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</si>
  <si>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</si>
  <si>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</si>
  <si>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</si>
  <si>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</si>
  <si>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</si>
  <si>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</si>
  <si>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</si>
  <si>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</si>
  <si>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</si>
  <si>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</si>
  <si>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</si>
  <si>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</si>
  <si>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</si>
  <si>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</si>
  <si>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</si>
  <si>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</si>
  <si>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</si>
  <si>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</si>
  <si>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</si>
  <si>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</si>
  <si>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</si>
  <si>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</si>
  <si>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</si>
  <si>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</si>
  <si>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</si>
  <si>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</si>
  <si>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</si>
  <si>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</si>
  <si>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</si>
  <si>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</si>
  <si>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</si>
  <si>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</si>
  <si>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</si>
  <si>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</si>
  <si>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</si>
  <si>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</si>
  <si>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</si>
  <si>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</si>
  <si>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</si>
  <si>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</si>
  <si>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</si>
  <si>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</si>
  <si>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</si>
  <si>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</si>
  <si>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</si>
  <si>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</si>
  <si>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</si>
  <si>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</si>
  <si>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</si>
  <si>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</si>
  <si>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</si>
  <si>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</si>
  <si>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</si>
  <si>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</si>
  <si>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</si>
  <si>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</si>
  <si>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</si>
  <si>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</si>
  <si>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</si>
  <si>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</si>
  <si>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</si>
  <si>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</si>
  <si>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</si>
  <si>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</si>
  <si>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</si>
  <si>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</si>
  <si>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</si>
  <si>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</si>
  <si>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</si>
  <si>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</si>
  <si>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</si>
  <si>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</si>
  <si>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</si>
  <si>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</si>
  <si>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</si>
  <si>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</si>
  <si>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</si>
  <si>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</si>
  <si>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</si>
  <si>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</si>
  <si>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</si>
  <si>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</si>
  <si>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</si>
  <si>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</si>
  <si>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</si>
  <si>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</si>
  <si>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</si>
  <si>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</si>
  <si>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</si>
  <si>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</si>
  <si>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</si>
  <si>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</si>
  <si>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</si>
  <si>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</si>
  <si>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</si>
  <si>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</si>
  <si>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</si>
  <si>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</si>
  <si>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</si>
  <si>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</si>
  <si>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</si>
  <si>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</si>
  <si>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</si>
  <si>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</si>
  <si>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</si>
  <si>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</si>
  <si>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</si>
  <si>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</si>
  <si>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</si>
  <si>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</si>
  <si>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</si>
  <si>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</si>
  <si>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</si>
  <si>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</si>
  <si>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</si>
  <si>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</si>
  <si>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</si>
  <si>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</si>
  <si>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</si>
  <si>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</si>
  <si>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</si>
  <si>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</si>
  <si>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</si>
  <si>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</si>
  <si>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</si>
  <si>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</si>
  <si>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</si>
  <si>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</si>
  <si>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</si>
  <si>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</si>
  <si>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</si>
  <si>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</si>
  <si>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</si>
  <si>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</si>
  <si>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</si>
  <si>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</si>
  <si>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</si>
  <si>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</si>
  <si>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</si>
  <si>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</si>
  <si>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</si>
  <si>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</si>
  <si>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</si>
  <si>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</si>
  <si>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</si>
  <si>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</si>
  <si>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</si>
  <si>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</si>
  <si>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</si>
  <si>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</si>
  <si>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</si>
  <si>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</si>
  <si>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</si>
  <si>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</si>
  <si>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</si>
  <si>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</si>
  <si>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</si>
  <si>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</si>
  <si>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</si>
  <si>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</si>
  <si>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</si>
  <si>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</si>
  <si>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</si>
  <si>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</si>
  <si>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</si>
  <si>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</si>
  <si>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</si>
  <si>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</si>
  <si>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</si>
  <si>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</si>
  <si>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</si>
  <si>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</si>
  <si>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</si>
  <si>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</si>
  <si>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</si>
  <si>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</si>
  <si>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</si>
  <si>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</si>
  <si>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</si>
  <si>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</si>
  <si>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</si>
  <si>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</si>
  <si>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</si>
  <si>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</si>
  <si>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</si>
  <si>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</si>
  <si>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</si>
  <si>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</si>
  <si>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</si>
  <si>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</si>
  <si>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</si>
  <si>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</si>
  <si>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</si>
  <si>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</si>
  <si>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</si>
  <si>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</si>
  <si>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</si>
  <si>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</si>
  <si>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</si>
  <si>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</si>
  <si>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</si>
  <si>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</si>
  <si>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</si>
  <si>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</si>
  <si>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</si>
  <si>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</si>
  <si>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</si>
  <si>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</si>
  <si>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</si>
  <si>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</si>
  <si>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</si>
  <si>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</si>
  <si>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</si>
  <si>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</si>
  <si>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</si>
  <si>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</si>
  <si>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</si>
  <si>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</si>
  <si>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</si>
  <si>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</si>
  <si>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</si>
  <si>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</si>
  <si>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</si>
  <si>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</si>
  <si>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</si>
  <si>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</si>
  <si>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</si>
  <si>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</si>
  <si>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</si>
  <si>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</si>
  <si>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</si>
  <si>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</si>
  <si>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</si>
  <si>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</si>
  <si>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</si>
  <si>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</si>
  <si>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</si>
  <si>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</si>
  <si>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</si>
  <si>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</si>
  <si>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</si>
  <si>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</si>
  <si>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</si>
  <si>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</si>
  <si>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</si>
  <si>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</si>
  <si>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</si>
  <si>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</si>
  <si>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</si>
  <si>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</si>
  <si>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</si>
  <si>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</si>
  <si>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</si>
  <si>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</si>
  <si>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</si>
  <si>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</si>
  <si>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</si>
  <si>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</si>
  <si>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</si>
  <si>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</si>
  <si>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</si>
  <si>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</si>
  <si>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</si>
  <si>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</si>
  <si>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</si>
  <si>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</si>
  <si>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</si>
  <si>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</si>
  <si>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</si>
  <si>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</si>
  <si>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</si>
  <si>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</si>
  <si>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</si>
  <si>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</si>
  <si>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</si>
  <si>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</si>
  <si>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</si>
  <si>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</si>
  <si>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</si>
  <si>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</si>
  <si>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</si>
  <si>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</si>
  <si>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</si>
  <si>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</si>
  <si>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</si>
  <si>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</si>
  <si>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</si>
  <si>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</si>
  <si>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</si>
  <si>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</si>
  <si>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</si>
  <si>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</si>
  <si>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</si>
  <si>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</si>
  <si>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</si>
  <si>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</si>
  <si>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</si>
  <si>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</si>
  <si>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</si>
  <si>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</si>
  <si>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</si>
  <si>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</si>
  <si>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</si>
  <si>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</si>
  <si>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</si>
  <si>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</si>
  <si>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</si>
  <si>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</si>
  <si>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</si>
  <si>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</si>
  <si>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</si>
  <si>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</si>
  <si>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</si>
  <si>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</si>
  <si>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</si>
  <si>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</si>
  <si>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</si>
  <si>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</si>
  <si>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</si>
  <si>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</si>
  <si>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</si>
  <si>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</si>
  <si>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</si>
  <si>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</si>
  <si>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</si>
  <si>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</si>
  <si>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</si>
  <si>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</si>
  <si>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</si>
  <si>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</si>
  <si>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</si>
  <si>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</si>
  <si>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</si>
  <si>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</si>
  <si>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</si>
  <si>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</si>
  <si>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</si>
  <si>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</si>
  <si>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</si>
  <si>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</si>
  <si>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</si>
  <si>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</si>
  <si>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</si>
  <si>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</si>
  <si>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</si>
  <si>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</si>
  <si>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</si>
  <si>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</si>
  <si>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</si>
  <si>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</si>
  <si>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</si>
  <si>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</si>
  <si>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</si>
  <si>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</si>
  <si>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</si>
  <si>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</si>
  <si>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</si>
  <si>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</si>
  <si>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</si>
  <si>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</si>
  <si>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</si>
  <si>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</si>
  <si>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</si>
  <si>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</si>
  <si>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</si>
  <si>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</si>
  <si>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</si>
  <si>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</si>
  <si>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</si>
  <si>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</si>
  <si>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</si>
  <si>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</si>
  <si>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</si>
  <si>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</si>
  <si>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</si>
  <si>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</si>
  <si>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</si>
  <si>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</si>
  <si>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</si>
  <si>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</si>
  <si>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</si>
  <si>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</si>
  <si>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</si>
  <si>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</si>
  <si>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</si>
  <si>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</si>
  <si>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</si>
  <si>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</si>
  <si>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</si>
  <si>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</si>
  <si>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</si>
  <si>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</si>
  <si>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</si>
  <si>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</si>
  <si>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</si>
  <si>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</si>
  <si>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</si>
  <si>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</si>
  <si>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</si>
  <si>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</si>
  <si>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</si>
  <si>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</si>
  <si>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</si>
  <si>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</si>
  <si>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</si>
  <si>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</si>
  <si>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</si>
  <si>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</si>
  <si>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</si>
  <si>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</si>
  <si>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</si>
  <si>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</si>
  <si>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</si>
  <si>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</si>
  <si>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</si>
  <si>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</si>
  <si>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</si>
  <si>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</si>
  <si>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</si>
  <si>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</si>
  <si>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</si>
  <si>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</si>
  <si>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</si>
  <si>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</si>
  <si>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</si>
  <si>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</si>
  <si>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</si>
  <si>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</si>
  <si>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</si>
  <si>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</si>
  <si>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</si>
  <si>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</si>
  <si>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</si>
  <si>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</si>
  <si>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</si>
  <si>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</si>
  <si>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</si>
  <si>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</si>
  <si>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</si>
  <si>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</si>
  <si>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</si>
  <si>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</si>
  <si>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</si>
  <si>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</si>
  <si>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</si>
  <si>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</si>
  <si>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</si>
  <si>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</si>
  <si>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</si>
  <si>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</si>
  <si>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</si>
  <si>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</si>
  <si>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</si>
  <si>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</si>
  <si>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</si>
  <si>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</si>
  <si>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</si>
  <si>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</si>
  <si>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</si>
  <si>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</si>
  <si>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</si>
  <si>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</si>
  <si>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</si>
  <si>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</si>
  <si>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</si>
  <si>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</si>
  <si>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</si>
  <si>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</si>
  <si>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</si>
  <si>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</si>
  <si>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</si>
  <si>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</si>
  <si>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</si>
  <si>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</si>
  <si>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</si>
  <si>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</si>
  <si>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</si>
  <si>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</si>
  <si>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</si>
  <si>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</si>
  <si>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</si>
  <si>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</si>
  <si>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</si>
  <si>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</si>
  <si>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</si>
  <si>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</si>
  <si>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</si>
  <si>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</si>
  <si>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</si>
  <si>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</si>
  <si>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</si>
  <si>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</si>
  <si>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</si>
  <si>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</si>
  <si>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</si>
  <si>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</si>
  <si>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</si>
  <si>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</si>
  <si>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</si>
  <si>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</si>
  <si>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</si>
  <si>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</si>
  <si>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</si>
  <si>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</si>
  <si>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</si>
  <si>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</si>
  <si>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</si>
  <si>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</si>
  <si>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</si>
  <si>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</si>
  <si>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</si>
  <si>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</si>
  <si>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</si>
  <si>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</si>
  <si>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</si>
  <si>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</si>
  <si>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</si>
  <si>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</si>
  <si>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</si>
  <si>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</si>
  <si>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</si>
  <si>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</si>
  <si>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</si>
  <si>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</si>
  <si>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</si>
  <si>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</si>
  <si>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</si>
  <si>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</si>
  <si>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</si>
  <si>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</si>
  <si>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</si>
  <si>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</si>
  <si>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</si>
  <si>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</si>
  <si>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</si>
  <si>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</si>
  <si>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</si>
  <si>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</si>
  <si>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</si>
  <si>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</si>
  <si>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</si>
  <si>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</si>
  <si>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</si>
  <si>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</si>
  <si>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</si>
  <si>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</si>
  <si>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</si>
  <si>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</si>
  <si>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</si>
  <si>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</si>
  <si>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</si>
  <si>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</si>
  <si>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</si>
  <si>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</si>
  <si>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</si>
  <si>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</si>
  <si>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</si>
  <si>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</si>
  <si>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</si>
  <si>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</si>
  <si>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</si>
  <si>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</si>
  <si>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</si>
  <si>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</si>
  <si>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</si>
  <si>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</si>
  <si>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</si>
  <si>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</si>
  <si>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</si>
  <si>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</si>
  <si>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</si>
  <si>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</si>
  <si>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</si>
  <si>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</si>
  <si>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</si>
  <si>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</si>
  <si>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</si>
  <si>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</si>
  <si>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</si>
  <si>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</si>
  <si>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</si>
  <si>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</si>
  <si>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</si>
  <si>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</si>
  <si>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</si>
  <si>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</si>
  <si>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</si>
  <si>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</si>
  <si>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</si>
  <si>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</si>
  <si>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</si>
  <si>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</si>
  <si>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</si>
  <si>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</si>
  <si>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</si>
  <si>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</si>
  <si>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</si>
  <si>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</si>
  <si>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</si>
  <si>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</si>
  <si>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</si>
  <si>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</si>
  <si>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</si>
  <si>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</si>
  <si>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</si>
  <si>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</si>
  <si>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</si>
  <si>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</si>
  <si>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</si>
  <si>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</si>
  <si>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</si>
  <si>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</si>
  <si>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</si>
  <si>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</si>
  <si>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</si>
  <si>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</si>
  <si>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</si>
  <si>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</si>
  <si>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</si>
  <si>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</si>
  <si>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</si>
  <si>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</si>
  <si>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</si>
  <si>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</si>
  <si>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</si>
  <si>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</si>
  <si>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</si>
  <si>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</si>
  <si>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</si>
  <si>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</si>
  <si>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</si>
  <si>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</si>
  <si>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</si>
  <si>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</si>
  <si>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</si>
  <si>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</si>
  <si>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</si>
  <si>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</si>
  <si>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</si>
  <si>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</si>
  <si>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</si>
  <si>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</si>
  <si>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</si>
  <si>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</si>
  <si>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</si>
  <si>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</si>
  <si>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</si>
  <si>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</si>
  <si>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</si>
  <si>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</si>
  <si>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</si>
  <si>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</si>
  <si>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</si>
  <si>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</si>
  <si>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</si>
  <si>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</si>
  <si>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</si>
  <si>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</si>
  <si>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</si>
  <si>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</si>
  <si>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</si>
  <si>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</si>
  <si>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</si>
  <si>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</si>
  <si>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</si>
  <si>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</si>
  <si>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</si>
  <si>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</si>
  <si>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</si>
  <si>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</si>
  <si>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</si>
  <si>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</si>
  <si>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</si>
  <si>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</si>
  <si>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</si>
  <si>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</si>
  <si>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</si>
  <si>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</si>
  <si>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</si>
  <si>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</si>
  <si>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</si>
  <si>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</si>
  <si>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</si>
  <si>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</si>
  <si>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</si>
  <si>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</si>
  <si>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</si>
  <si>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</si>
  <si>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</si>
  <si>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</si>
  <si>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</si>
  <si>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</si>
  <si>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</si>
  <si>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</si>
  <si>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</si>
  <si>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</si>
  <si>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</si>
  <si>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</si>
  <si>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</si>
  <si>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</si>
  <si>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</si>
  <si>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</si>
  <si>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</si>
  <si>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</si>
  <si>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</si>
  <si>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</si>
  <si>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</si>
  <si>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</si>
  <si>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</si>
  <si>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</si>
  <si>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</si>
  <si>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</si>
  <si>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</si>
  <si>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</si>
  <si>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</si>
  <si>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</si>
  <si>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</si>
  <si>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</si>
  <si>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</si>
  <si>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</si>
  <si>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</si>
  <si>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</si>
  <si>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</si>
  <si>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</si>
  <si>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</si>
  <si>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</si>
  <si>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</si>
  <si>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</si>
  <si>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</si>
  <si>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</si>
  <si>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</si>
  <si>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</si>
  <si>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</si>
  <si>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</si>
  <si>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</si>
  <si>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</si>
  <si>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</si>
  <si>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</si>
  <si>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</si>
  <si>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</si>
  <si>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</si>
  <si>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</si>
  <si>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</si>
  <si>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</si>
  <si>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</si>
  <si>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</si>
  <si>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</si>
  <si>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</si>
  <si>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</si>
  <si>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</si>
  <si>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</si>
  <si>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</si>
  <si>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</si>
  <si>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</si>
  <si>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</si>
  <si>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</si>
  <si>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</si>
  <si>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</si>
  <si>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</si>
  <si>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</si>
  <si>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</si>
  <si>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</si>
  <si>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</si>
  <si>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</si>
  <si>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</si>
  <si>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</si>
  <si>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</si>
  <si>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</si>
  <si>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</si>
  <si>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</si>
  <si>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</si>
  <si>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</si>
  <si>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</si>
  <si>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</si>
  <si>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</si>
  <si>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</si>
  <si>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</si>
  <si>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</si>
  <si>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</si>
  <si>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</si>
  <si>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</si>
  <si>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</si>
  <si>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</si>
  <si>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</si>
  <si>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</si>
  <si>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</si>
  <si>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</si>
  <si>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</si>
  <si>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</si>
  <si>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</si>
  <si>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</si>
  <si>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</si>
  <si>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</si>
  <si>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</si>
  <si>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</si>
  <si>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</si>
  <si>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</si>
  <si>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</si>
  <si>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</si>
  <si>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</si>
  <si>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</si>
  <si>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</si>
  <si>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</si>
  <si>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</si>
  <si>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</si>
  <si>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</si>
  <si>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</si>
  <si>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</si>
  <si>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</si>
  <si>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</si>
  <si>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</si>
  <si>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</si>
  <si>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</si>
  <si>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</si>
  <si>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</si>
  <si>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</si>
  <si>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</si>
  <si>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</si>
  <si>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</si>
  <si>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</si>
  <si>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</si>
  <si>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</si>
  <si>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</si>
  <si>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</si>
  <si>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</si>
  <si>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</si>
  <si>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</si>
  <si>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</si>
  <si>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</si>
  <si>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</si>
  <si>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</si>
  <si>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</si>
  <si>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</si>
  <si>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</si>
  <si>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</si>
  <si>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</si>
  <si>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</si>
  <si>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</si>
  <si>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</si>
  <si>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</si>
  <si>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</si>
  <si>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</si>
  <si>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</si>
  <si>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</si>
  <si>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</si>
  <si>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</si>
  <si>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</si>
  <si>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</si>
  <si>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</si>
  <si>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</si>
  <si>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</si>
  <si>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</si>
  <si>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</si>
  <si>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</si>
  <si>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</si>
  <si>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</si>
  <si>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</si>
  <si>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</si>
  <si>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</si>
  <si>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</si>
  <si>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</si>
  <si>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</si>
  <si>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</si>
  <si>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</si>
  <si>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</si>
  <si>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</si>
  <si>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</si>
  <si>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</si>
  <si>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</si>
  <si>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</si>
  <si>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</si>
  <si>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</si>
  <si>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</si>
  <si>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</si>
  <si>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</si>
  <si>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</si>
  <si>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</si>
  <si>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</si>
  <si>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</si>
  <si>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</si>
  <si>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</si>
  <si>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</si>
  <si>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</si>
  <si>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</si>
  <si>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</si>
  <si>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</si>
  <si>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</si>
  <si>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</si>
  <si>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</si>
  <si>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</si>
  <si>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</si>
  <si>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</si>
  <si>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</si>
  <si>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</si>
  <si>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</si>
  <si>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</si>
  <si>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</si>
  <si>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</si>
  <si>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</si>
  <si>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</si>
  <si>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</si>
  <si>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</si>
  <si>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</si>
  <si>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</si>
  <si>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</si>
  <si>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</si>
  <si>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</si>
  <si>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</si>
  <si>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</si>
  <si>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</si>
  <si>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</si>
  <si>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</si>
  <si>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</si>
  <si>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</si>
  <si>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</si>
  <si>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</si>
  <si>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</si>
  <si>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</si>
  <si>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</si>
  <si>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</si>
  <si>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</si>
  <si>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</si>
  <si>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</si>
  <si>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</si>
  <si>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</si>
  <si>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</si>
  <si>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</si>
  <si>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</si>
  <si>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</si>
  <si>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</si>
  <si>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</si>
  <si>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</si>
  <si>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</si>
  <si>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</si>
  <si>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</si>
  <si>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</si>
  <si>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</si>
  <si>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</si>
  <si>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</si>
  <si>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</si>
  <si>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</si>
  <si>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</si>
  <si>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</si>
  <si>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</si>
  <si>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</si>
  <si>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</si>
  <si>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</si>
  <si>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</si>
  <si>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</si>
  <si>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</si>
  <si>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</si>
  <si>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</si>
  <si>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</si>
  <si>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</si>
  <si>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</si>
  <si>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</si>
  <si>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</si>
  <si>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</si>
  <si>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</si>
  <si>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</si>
  <si>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</si>
  <si>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</si>
  <si>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</si>
  <si>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</si>
  <si>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</si>
  <si>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</si>
  <si>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</si>
  <si>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</si>
  <si>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</si>
  <si>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</si>
  <si>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</si>
  <si>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</si>
  <si>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</si>
  <si>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</si>
  <si>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</si>
  <si>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</si>
  <si>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</si>
  <si>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</si>
  <si>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</si>
  <si>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</si>
  <si>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</si>
  <si>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</si>
  <si>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</si>
  <si>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</si>
  <si>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</si>
  <si>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</si>
  <si>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</si>
  <si>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</si>
  <si>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</si>
  <si>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</si>
  <si>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</si>
  <si>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</si>
  <si>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</si>
  <si>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</si>
  <si>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</si>
  <si>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</si>
  <si>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</si>
  <si>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</si>
  <si>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</si>
  <si>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</si>
  <si>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</si>
  <si>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</si>
  <si>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</si>
  <si>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</si>
  <si>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</si>
  <si>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</si>
  <si>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</si>
  <si>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</si>
  <si>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</si>
  <si>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</si>
  <si>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</si>
  <si>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</si>
  <si>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</si>
  <si>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</si>
  <si>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</si>
  <si>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</si>
  <si>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</si>
  <si>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</si>
  <si>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</si>
  <si>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</si>
  <si>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</si>
  <si>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</si>
  <si>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</si>
  <si>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</si>
  <si>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</si>
  <si>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</si>
  <si>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</si>
  <si>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</si>
  <si>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</si>
  <si>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</si>
  <si>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</si>
  <si>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</si>
  <si>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</si>
  <si>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</si>
  <si>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</si>
  <si>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</si>
  <si>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</si>
  <si>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</si>
  <si>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</si>
  <si>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</si>
  <si>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</si>
  <si>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</si>
  <si>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</si>
  <si>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</si>
  <si>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</si>
  <si>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</si>
  <si>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</si>
  <si>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</si>
  <si>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</si>
  <si>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</si>
  <si>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</si>
  <si>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</si>
  <si>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</si>
  <si>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</si>
  <si>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</si>
  <si>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</si>
  <si>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</si>
  <si>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</si>
  <si>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</si>
  <si>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</si>
  <si>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</si>
  <si>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</si>
  <si>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</si>
  <si>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</si>
  <si>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</si>
  <si>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</si>
  <si>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</si>
  <si>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</si>
  <si>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</si>
  <si>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</si>
  <si>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</si>
  <si>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</si>
  <si>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</si>
  <si>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</si>
  <si>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</si>
  <si>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</si>
  <si>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</si>
  <si>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</si>
  <si>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</si>
  <si>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</si>
  <si>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</si>
  <si>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</si>
  <si>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</si>
  <si>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</si>
  <si>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</si>
  <si>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</si>
  <si>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</si>
  <si>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</si>
  <si>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</si>
  <si>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</si>
  <si>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</si>
  <si>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</si>
  <si>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</si>
  <si>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</si>
  <si>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</si>
  <si>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</si>
  <si>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</si>
  <si>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</si>
  <si>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</si>
  <si>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</si>
  <si>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</si>
  <si>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</si>
  <si>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</si>
  <si>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</si>
  <si>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</si>
  <si>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</si>
  <si>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</si>
  <si>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</si>
  <si>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</si>
  <si>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</si>
  <si>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</si>
  <si>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</si>
  <si>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</si>
  <si>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</si>
  <si>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</si>
  <si>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</si>
  <si>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</si>
  <si>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</si>
  <si>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</si>
  <si>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</si>
  <si>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</si>
  <si>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</si>
  <si>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</si>
  <si>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</si>
  <si>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</si>
  <si>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</si>
  <si>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</si>
  <si>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</si>
  <si>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</si>
  <si>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</si>
  <si>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</si>
  <si>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</si>
  <si>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</si>
  <si>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</si>
  <si>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</si>
  <si>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</si>
  <si>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</si>
  <si>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</si>
  <si>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</si>
  <si>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</si>
  <si>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</si>
  <si>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</si>
  <si>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</si>
  <si>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</si>
  <si>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</si>
  <si>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</si>
  <si>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</si>
  <si>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</si>
  <si>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</si>
  <si>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</si>
  <si>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</si>
  <si>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</si>
  <si>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</si>
  <si>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</si>
  <si>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</si>
  <si>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</si>
  <si>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</si>
  <si>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</si>
  <si>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</si>
  <si>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</si>
  <si>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</si>
  <si>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</si>
  <si>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</si>
  <si>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</si>
  <si>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</si>
  <si>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</si>
  <si>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</si>
  <si>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</si>
  <si>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</si>
  <si>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</si>
  <si>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</si>
  <si>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</si>
  <si>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</si>
  <si>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</si>
  <si>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</si>
  <si>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</si>
  <si>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</si>
  <si>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</si>
  <si>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</si>
  <si>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</si>
  <si>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</si>
  <si>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</si>
  <si>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</si>
  <si>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</si>
  <si>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</si>
  <si>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</si>
  <si>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</si>
  <si>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</si>
  <si>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</si>
  <si>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</si>
  <si>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</si>
  <si>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</si>
  <si>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</si>
  <si>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</si>
  <si>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</si>
  <si>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</si>
  <si>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</si>
  <si>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</si>
  <si>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</si>
  <si>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</si>
  <si>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</si>
  <si>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</si>
  <si>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</si>
  <si>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</si>
  <si>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</si>
  <si>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</si>
  <si>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</si>
  <si>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</si>
  <si>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</si>
  <si>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</si>
  <si>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</si>
  <si>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</si>
  <si>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</si>
  <si>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</si>
  <si>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</si>
  <si>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</si>
  <si>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</si>
  <si>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</si>
  <si>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</si>
  <si>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</si>
  <si>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</si>
  <si>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</si>
  <si>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</si>
  <si>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</si>
  <si>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</si>
  <si>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</si>
  <si>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</si>
  <si>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</si>
  <si>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</si>
  <si>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</si>
  <si>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</si>
  <si>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</si>
  <si>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</si>
  <si>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</si>
  <si>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</si>
  <si>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</si>
  <si>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</si>
  <si>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</si>
  <si>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</si>
  <si>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</si>
  <si>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</si>
  <si>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</si>
  <si>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</si>
  <si>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</si>
  <si>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</si>
  <si>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</si>
  <si>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</si>
  <si>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</si>
  <si>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</si>
  <si>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</si>
  <si>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</si>
  <si>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</si>
  <si>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</si>
  <si>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</si>
  <si>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</si>
  <si>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</si>
  <si>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</si>
  <si>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</si>
  <si>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</si>
  <si>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</si>
  <si>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</si>
  <si>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</si>
  <si>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</si>
  <si>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</si>
  <si>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</si>
  <si>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</si>
  <si>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</si>
  <si>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</si>
  <si>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</si>
  <si>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</si>
  <si>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</si>
  <si>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</si>
  <si>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</si>
  <si>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</si>
  <si>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</si>
  <si>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</si>
  <si>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</si>
  <si>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</si>
  <si>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</si>
  <si>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</si>
  <si>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</si>
  <si>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</si>
  <si>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</si>
  <si>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</si>
  <si>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</si>
  <si>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</si>
  <si>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</si>
  <si>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</si>
  <si>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</si>
  <si>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</si>
  <si>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</si>
  <si>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</si>
  <si>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</si>
  <si>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</si>
  <si>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</si>
  <si>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</si>
  <si>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</si>
  <si>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</si>
  <si>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</si>
  <si>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</si>
  <si>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</si>
  <si>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</si>
  <si>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</si>
  <si>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</si>
  <si>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</si>
  <si>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</si>
  <si>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</si>
  <si>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</si>
  <si>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</si>
  <si>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</si>
  <si>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</si>
  <si>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</si>
  <si>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</si>
  <si>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</si>
  <si>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</si>
  <si>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</si>
  <si>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</si>
  <si>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</si>
  <si>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</si>
  <si>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</si>
  <si>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</si>
  <si>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</si>
  <si>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</si>
  <si>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</si>
  <si>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</si>
  <si>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</si>
  <si>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</si>
  <si>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</si>
  <si>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</si>
  <si>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</si>
  <si>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</si>
  <si>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</si>
  <si>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</si>
  <si>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</si>
  <si>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</si>
  <si>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</si>
  <si>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</si>
  <si>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</si>
  <si>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</si>
  <si>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</si>
  <si>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</si>
  <si>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</si>
  <si>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</si>
  <si>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</si>
  <si>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</si>
  <si>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</si>
  <si>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</si>
  <si>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</si>
  <si>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</si>
  <si>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</si>
  <si>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</si>
  <si>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</si>
  <si>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</si>
  <si>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</si>
  <si>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</si>
  <si>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</si>
  <si>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</si>
  <si>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</si>
  <si>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</si>
  <si>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</si>
  <si>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</si>
  <si>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</si>
  <si>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</si>
  <si>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</si>
  <si>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</si>
  <si>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</si>
  <si>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</si>
  <si>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</si>
  <si>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</si>
  <si>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</si>
  <si>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</si>
  <si>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</si>
  <si>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</si>
  <si>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</si>
  <si>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</si>
  <si>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</si>
  <si>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</si>
  <si>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</si>
  <si>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</si>
  <si>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</si>
  <si>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</si>
  <si>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</si>
  <si>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</si>
  <si>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</si>
  <si>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</si>
  <si>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</si>
  <si>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</si>
  <si>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</si>
  <si>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</si>
  <si>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</si>
  <si>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</si>
  <si>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</si>
  <si>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</si>
  <si>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</si>
  <si>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</si>
  <si>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</si>
  <si>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</si>
  <si>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</si>
  <si>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</si>
  <si>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</si>
  <si>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</si>
  <si>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</si>
  <si>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</si>
  <si>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</si>
  <si>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</si>
  <si>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</si>
  <si>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</si>
  <si>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</si>
  <si>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</si>
  <si>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</si>
  <si>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</si>
  <si>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</si>
  <si>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</si>
  <si>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</si>
  <si>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</si>
  <si>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</si>
  <si>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</si>
  <si>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</si>
  <si>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</si>
  <si>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</si>
  <si>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</si>
  <si>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</si>
  <si>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</si>
  <si>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</si>
  <si>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</si>
  <si>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</si>
  <si>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</si>
  <si>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</si>
  <si>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</si>
  <si>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</si>
  <si>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</si>
  <si>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</si>
  <si>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</si>
  <si>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</si>
  <si>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</si>
  <si>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</si>
  <si>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</si>
  <si>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</si>
  <si>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</si>
  <si>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</si>
  <si>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</si>
  <si>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</si>
  <si>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</si>
  <si>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</si>
  <si>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</si>
  <si>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</si>
  <si>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</si>
  <si>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</si>
  <si>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</si>
  <si>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</si>
  <si>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</si>
  <si>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</si>
  <si>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</si>
  <si>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</si>
  <si>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</si>
  <si>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</si>
  <si>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</si>
  <si>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</si>
  <si>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</si>
  <si>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</si>
  <si>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</si>
  <si>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</si>
  <si>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</si>
  <si>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</si>
  <si>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</si>
  <si>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</si>
  <si>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</si>
  <si>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</si>
  <si>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</si>
  <si>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</si>
  <si>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</si>
  <si>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</si>
  <si>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</si>
  <si>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</si>
  <si>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</si>
  <si>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</si>
  <si>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</si>
  <si>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</si>
  <si>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</si>
  <si>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</si>
  <si>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</si>
  <si>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</si>
  <si>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</si>
  <si>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</si>
  <si>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</si>
  <si>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</si>
  <si>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</si>
  <si>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</si>
  <si>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</si>
  <si>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</si>
  <si>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</si>
  <si>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</si>
  <si>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</si>
  <si>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</si>
  <si>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</si>
  <si>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</si>
  <si>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</si>
  <si>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</si>
  <si>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</si>
  <si>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</si>
  <si>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</si>
  <si>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</si>
  <si>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</si>
  <si>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</si>
  <si>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</si>
  <si>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</si>
  <si>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</si>
  <si>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</si>
  <si>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</si>
  <si>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</si>
  <si>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</si>
  <si>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</si>
  <si>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</si>
  <si>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</si>
  <si>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</si>
  <si>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</si>
  <si>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</si>
  <si>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</si>
  <si>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</si>
  <si>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</si>
  <si>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</si>
  <si>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</si>
  <si>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</si>
  <si>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</si>
  <si>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</si>
  <si>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</si>
  <si>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</si>
  <si>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</si>
  <si>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</si>
  <si>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</si>
  <si>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</si>
  <si>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</si>
  <si>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</si>
  <si>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</si>
  <si>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</si>
  <si>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</si>
  <si>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</si>
  <si>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</si>
  <si>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</si>
  <si>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</si>
  <si>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</si>
  <si>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</si>
  <si>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</si>
  <si>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</si>
  <si>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</si>
  <si>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</si>
  <si>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</si>
  <si>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</si>
  <si>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</si>
  <si>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</si>
  <si>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</si>
  <si>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</si>
  <si>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</si>
  <si>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</si>
  <si>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</si>
  <si>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</si>
  <si>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</si>
  <si>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</si>
  <si>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</si>
  <si>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</si>
  <si>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</si>
  <si>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</si>
  <si>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</si>
  <si>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</si>
  <si>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</si>
  <si>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</si>
  <si>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</si>
  <si>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</si>
  <si>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</si>
  <si>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</si>
  <si>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</si>
  <si>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</si>
  <si>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</si>
  <si>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</si>
  <si>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</si>
  <si>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</si>
  <si>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</si>
  <si>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</si>
  <si>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</si>
  <si>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</si>
  <si>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</si>
  <si>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</si>
  <si>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</si>
  <si>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</si>
  <si>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</si>
  <si>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</si>
  <si>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</si>
  <si>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</si>
  <si>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</si>
  <si>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</si>
  <si>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</si>
  <si>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</si>
  <si>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</si>
  <si>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</si>
  <si>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</si>
  <si>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</si>
  <si>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</si>
  <si>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</si>
  <si>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</si>
  <si>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</si>
  <si>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</si>
  <si>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</si>
  <si>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</si>
  <si>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</si>
  <si>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</si>
  <si>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</si>
  <si>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</si>
  <si>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</si>
  <si>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</si>
  <si>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</si>
  <si>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</si>
  <si>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</si>
  <si>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</si>
  <si>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</si>
  <si>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</si>
  <si>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</si>
  <si>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</si>
  <si>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</si>
  <si>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</si>
  <si>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</si>
  <si>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</si>
  <si>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</si>
  <si>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</si>
  <si>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</si>
  <si>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</si>
  <si>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</si>
  <si>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</si>
  <si>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</si>
  <si>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</si>
  <si>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</si>
  <si>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</si>
  <si>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</si>
  <si>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</si>
  <si>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</si>
  <si>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</si>
  <si>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</si>
  <si>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</si>
  <si>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</si>
  <si>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</si>
  <si>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</si>
  <si>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</si>
  <si>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</si>
  <si>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</si>
  <si>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</si>
  <si>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</si>
  <si>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</si>
  <si>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</si>
  <si>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</si>
  <si>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</si>
  <si>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</si>
  <si>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</si>
  <si>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</si>
  <si>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</si>
  <si>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</si>
  <si>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</si>
  <si>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</si>
  <si>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</si>
  <si>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</si>
  <si>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</si>
  <si>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</si>
  <si>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</si>
  <si>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</si>
  <si>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</si>
  <si>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</si>
  <si>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</si>
  <si>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</si>
  <si>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</si>
  <si>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</si>
  <si>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</si>
  <si>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</si>
  <si>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</si>
  <si>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</si>
  <si>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</si>
  <si>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</si>
  <si>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</si>
  <si>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</si>
  <si>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</si>
  <si>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</si>
  <si>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</si>
  <si>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</si>
  <si>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</si>
  <si>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</si>
  <si>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</si>
  <si>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</si>
  <si>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</si>
  <si>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</si>
  <si>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</si>
  <si>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</si>
  <si>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</si>
  <si>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</si>
  <si>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</si>
  <si>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</si>
  <si>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</si>
  <si>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</si>
  <si>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</si>
  <si>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</si>
  <si>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</si>
  <si>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</si>
  <si>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</si>
  <si>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</si>
  <si>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</si>
  <si>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</si>
  <si>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</si>
  <si>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</si>
  <si>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</si>
  <si>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</si>
  <si>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</si>
  <si>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</si>
  <si>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</si>
  <si>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</si>
  <si>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</si>
  <si>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</si>
  <si>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</si>
  <si>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</si>
  <si>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</si>
  <si>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</si>
  <si>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</si>
  <si>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</si>
  <si>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</si>
  <si>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</si>
  <si>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</si>
  <si>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</si>
  <si>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</si>
  <si>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</si>
  <si>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</si>
  <si>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</si>
  <si>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</si>
  <si>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</si>
  <si>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</si>
  <si>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</si>
  <si>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</si>
  <si>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</si>
  <si>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</si>
  <si>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</si>
  <si>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</si>
  <si>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</si>
  <si>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</si>
  <si>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</si>
  <si>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</si>
  <si>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</si>
  <si>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</si>
  <si>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</si>
  <si>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</si>
  <si>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</si>
  <si>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</si>
  <si>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</si>
  <si>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</si>
  <si>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</si>
  <si>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</si>
  <si>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</si>
  <si>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</si>
  <si>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</si>
  <si>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</si>
  <si>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</si>
  <si>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</si>
  <si>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</si>
  <si>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</si>
  <si>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</si>
  <si>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</si>
  <si>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</si>
  <si>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</si>
  <si>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</si>
  <si>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</si>
  <si>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</si>
  <si>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</si>
  <si>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</si>
  <si>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</si>
  <si>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</si>
  <si>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</si>
  <si>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</si>
  <si>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</si>
  <si>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</si>
  <si>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</si>
  <si>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</si>
  <si>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</si>
  <si>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</si>
  <si>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</si>
  <si>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</si>
  <si>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</si>
  <si>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</si>
  <si>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</si>
  <si>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</si>
  <si>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</si>
  <si>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</si>
  <si>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</si>
  <si>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</si>
  <si>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</si>
  <si>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</si>
  <si>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</si>
  <si>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</si>
  <si>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</si>
  <si>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</si>
  <si>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</si>
  <si>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</si>
  <si>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</si>
  <si>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</si>
  <si>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</si>
  <si>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</si>
  <si>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</si>
  <si>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</si>
  <si>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</si>
  <si>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</si>
  <si>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</si>
  <si>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</si>
  <si>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</si>
  <si>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</si>
  <si>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</si>
  <si>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</si>
  <si>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</si>
  <si>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</si>
  <si>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</si>
  <si>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</si>
  <si>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</si>
  <si>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</si>
  <si>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</si>
  <si>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</si>
  <si>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</si>
  <si>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</si>
  <si>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</si>
  <si>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</si>
  <si>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</si>
  <si>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</si>
  <si>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</si>
  <si>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</si>
  <si>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</si>
  <si>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</si>
  <si>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</si>
  <si>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</si>
  <si>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</si>
  <si>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</si>
  <si>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</si>
  <si>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</si>
  <si>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</si>
  <si>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</si>
  <si>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</si>
  <si>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</si>
  <si>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</si>
  <si>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</si>
  <si>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</si>
  <si>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</si>
  <si>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</si>
  <si>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</si>
  <si>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</si>
  <si>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</si>
  <si>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</si>
  <si>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</si>
  <si>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</si>
  <si>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</si>
  <si>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</si>
  <si>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</si>
  <si>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</si>
  <si>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</si>
  <si>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</si>
  <si>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</si>
  <si>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</si>
  <si>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</si>
  <si>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</si>
  <si>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</si>
  <si>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</si>
  <si>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</si>
  <si>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</si>
  <si>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</si>
  <si>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</si>
  <si>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</si>
  <si>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</si>
  <si>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</si>
  <si>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</si>
  <si>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</si>
  <si>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</si>
  <si>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</si>
  <si>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</si>
  <si>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</si>
  <si>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</si>
  <si>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</si>
  <si>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</si>
  <si>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</si>
  <si>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</si>
  <si>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</si>
  <si>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</si>
  <si>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</si>
  <si>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</si>
  <si>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</si>
  <si>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</si>
  <si>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</si>
  <si>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</si>
  <si>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</si>
  <si>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</si>
  <si>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</si>
  <si>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</si>
  <si>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</si>
  <si>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</si>
  <si>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</si>
  <si>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</si>
  <si>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</si>
  <si>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</si>
  <si>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</si>
  <si>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</si>
  <si>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</si>
  <si>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</si>
  <si>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</si>
  <si>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</si>
  <si>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</si>
  <si>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</si>
  <si>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</si>
  <si>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</si>
  <si>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</si>
  <si>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</si>
  <si>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</si>
  <si>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</si>
  <si>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</si>
  <si>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</si>
  <si>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</si>
  <si>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</si>
  <si>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</si>
  <si>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</si>
  <si>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</si>
  <si>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</si>
  <si>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</si>
  <si>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</si>
  <si>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</si>
  <si>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</si>
  <si>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</si>
  <si>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</si>
  <si>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</si>
  <si>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</si>
  <si>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</si>
  <si>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</si>
  <si>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</si>
  <si>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</si>
  <si>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</si>
  <si>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</si>
  <si>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</si>
  <si>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</si>
  <si>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</si>
  <si>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</si>
  <si>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</si>
  <si>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</si>
  <si>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</si>
  <si>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</si>
  <si>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</si>
  <si>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</si>
  <si>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</si>
  <si>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</si>
  <si>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</si>
  <si>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</si>
  <si>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</si>
  <si>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</si>
  <si>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</si>
  <si>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</si>
  <si>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</si>
  <si>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</si>
  <si>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</si>
  <si>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</si>
  <si>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</si>
  <si>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</si>
  <si>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</si>
  <si>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</si>
  <si>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</si>
  <si>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</si>
  <si>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</si>
  <si>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</si>
  <si>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</si>
  <si>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</si>
  <si>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</si>
  <si>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</si>
  <si>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</si>
  <si>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</si>
  <si>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</si>
  <si>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</si>
  <si>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</si>
  <si>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</si>
  <si>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</si>
  <si>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</si>
  <si>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</si>
  <si>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</si>
  <si>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</si>
  <si>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</si>
  <si>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</si>
  <si>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</si>
  <si>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</si>
  <si>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</si>
  <si>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</si>
  <si>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</si>
  <si>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</si>
  <si>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</si>
  <si>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</si>
  <si>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</si>
  <si>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</si>
  <si>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</si>
  <si>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</si>
  <si>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</si>
  <si>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</si>
  <si>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</si>
  <si>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</si>
  <si>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</si>
  <si>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</si>
  <si>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</si>
  <si>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</si>
  <si>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</si>
  <si>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</si>
  <si>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</si>
  <si>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</si>
  <si>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</si>
  <si>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</si>
  <si>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</si>
  <si>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</si>
  <si>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</si>
  <si>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</si>
  <si>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</si>
  <si>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</si>
  <si>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</si>
  <si>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</si>
  <si>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</si>
  <si>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</si>
  <si>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</si>
  <si>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</si>
  <si>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</si>
  <si>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</si>
  <si>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</si>
  <si>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</si>
  <si>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</si>
  <si>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</si>
  <si>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</si>
  <si>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</si>
  <si>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</si>
  <si>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</si>
  <si>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</si>
  <si>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</si>
  <si>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</si>
  <si>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</si>
  <si>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</si>
  <si>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</si>
  <si>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</si>
  <si>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</si>
  <si>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</si>
  <si>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</si>
  <si>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</si>
  <si>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</si>
  <si>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</si>
  <si>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</si>
  <si>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</si>
  <si>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</si>
  <si>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</si>
  <si>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</si>
  <si>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</si>
  <si>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</si>
  <si>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</si>
  <si>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</si>
  <si>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</si>
  <si>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</si>
  <si>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</si>
  <si>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</si>
  <si>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</si>
  <si>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</si>
  <si>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</si>
  <si>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</si>
  <si>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</si>
  <si>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</si>
  <si>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</si>
  <si>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</si>
  <si>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</si>
  <si>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</si>
  <si>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</si>
  <si>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</si>
  <si>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</si>
  <si>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</si>
  <si>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</si>
  <si>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</si>
  <si>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</si>
  <si>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</si>
  <si>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</si>
  <si>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</si>
  <si>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</si>
  <si>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</si>
  <si>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</si>
  <si>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</si>
  <si>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</si>
  <si>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</si>
  <si>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</si>
  <si>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</si>
  <si>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</si>
  <si>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</si>
  <si>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</si>
  <si>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</si>
  <si>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</si>
  <si>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</si>
  <si>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</si>
  <si>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</si>
  <si>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</si>
  <si>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</si>
  <si>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</si>
  <si>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</si>
  <si>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</si>
  <si>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</si>
  <si>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</si>
  <si>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</si>
  <si>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</si>
  <si>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</si>
  <si>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</si>
  <si>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</si>
  <si>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</si>
  <si>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</si>
  <si>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</si>
  <si>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</si>
  <si>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</si>
  <si>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</si>
  <si>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</si>
  <si>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</si>
  <si>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</si>
  <si>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</si>
  <si>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</si>
  <si>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</si>
  <si>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</si>
  <si>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</si>
  <si>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</si>
  <si>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</si>
  <si>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</si>
  <si>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</si>
  <si>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</si>
  <si>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</si>
  <si>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</si>
  <si>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</si>
  <si>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</si>
  <si>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</si>
  <si>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</si>
  <si>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</si>
  <si>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</si>
  <si>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</si>
  <si>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</si>
  <si>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</si>
  <si>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</si>
  <si>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</si>
  <si>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</si>
  <si>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</si>
  <si>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</si>
  <si>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</si>
  <si>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</si>
  <si>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</si>
  <si>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</si>
  <si>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</si>
  <si>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</si>
  <si>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</si>
  <si>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</si>
  <si>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</si>
  <si>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</si>
  <si>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</si>
  <si>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</si>
  <si>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</si>
  <si>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</si>
  <si>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</si>
  <si>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</si>
  <si>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</si>
  <si>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</si>
  <si>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</si>
  <si>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</si>
  <si>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</si>
  <si>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</si>
  <si>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</si>
  <si>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</si>
  <si>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</si>
  <si>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</si>
  <si>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</si>
  <si>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</si>
  <si>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</si>
  <si>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</si>
  <si>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</si>
  <si>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</si>
  <si>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</si>
  <si>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</si>
  <si>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</si>
  <si>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</si>
  <si>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</si>
  <si>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</si>
  <si>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</si>
  <si>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</si>
  <si>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</si>
  <si>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</si>
  <si>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</si>
  <si>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</si>
  <si>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</si>
  <si>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</si>
  <si>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</si>
  <si>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</si>
  <si>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</si>
  <si>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</si>
  <si>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</si>
  <si>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</si>
  <si>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</si>
  <si>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</si>
  <si>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</si>
  <si>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</si>
  <si>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</si>
  <si>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</si>
  <si>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</si>
  <si>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</si>
  <si>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</si>
  <si>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</si>
  <si>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</si>
  <si>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</si>
  <si>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</si>
  <si>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</si>
  <si>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</si>
  <si>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</si>
  <si>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</si>
  <si>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</si>
  <si>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</si>
  <si>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</si>
  <si>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</si>
  <si>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</si>
  <si>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</si>
  <si>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</si>
  <si>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</si>
  <si>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</si>
  <si>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</si>
  <si>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</si>
  <si>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</si>
  <si>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</si>
  <si>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</si>
  <si>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</si>
  <si>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</si>
  <si>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</si>
  <si>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</si>
  <si>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</si>
  <si>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</si>
  <si>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</si>
  <si>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</si>
  <si>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</si>
  <si>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</si>
  <si>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</si>
  <si>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</si>
  <si>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</si>
  <si>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</si>
  <si>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</si>
  <si>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</si>
  <si>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</si>
  <si>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</si>
  <si>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</si>
  <si>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</si>
  <si>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</si>
  <si>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</si>
  <si>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</si>
  <si>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</si>
  <si>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</si>
  <si>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</si>
  <si>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</si>
  <si>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</si>
  <si>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</si>
  <si>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</si>
  <si>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</si>
  <si>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</si>
  <si>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</si>
  <si>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</si>
  <si>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</si>
  <si>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</si>
  <si>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</si>
  <si>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</si>
  <si>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</si>
  <si>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</si>
  <si>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</si>
  <si>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</si>
  <si>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</si>
  <si>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</si>
  <si>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</si>
  <si>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</si>
  <si>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</si>
  <si>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</si>
  <si>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</si>
  <si>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</si>
  <si>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</si>
  <si>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</si>
  <si>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</si>
  <si>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</si>
  <si>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</si>
  <si>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</si>
  <si>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</si>
  <si>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</si>
  <si>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</si>
  <si>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</si>
  <si>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</si>
  <si>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</si>
  <si>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</si>
  <si>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</si>
  <si>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</si>
  <si>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</si>
  <si>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</si>
  <si>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</si>
  <si>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</si>
  <si>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</si>
  <si>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</si>
  <si>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</si>
  <si>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</si>
  <si>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</si>
  <si>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</si>
  <si>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</si>
  <si>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</si>
  <si>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</si>
  <si>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</si>
  <si>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</si>
  <si>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</si>
  <si>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</si>
  <si>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</si>
  <si>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</si>
  <si>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</si>
  <si>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</si>
  <si>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</si>
  <si>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</si>
  <si>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</si>
  <si>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</si>
  <si>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</si>
  <si>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</si>
  <si>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</si>
  <si>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</si>
  <si>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</si>
  <si>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</si>
  <si>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</si>
  <si>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</si>
  <si>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</si>
  <si>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</si>
  <si>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</si>
  <si>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</si>
  <si>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</si>
  <si>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</si>
  <si>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</si>
  <si>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</si>
  <si>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</si>
  <si>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</si>
  <si>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</si>
  <si>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</si>
  <si>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</si>
  <si>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</si>
  <si>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</si>
  <si>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</si>
  <si>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</si>
  <si>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</si>
  <si>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</si>
  <si>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</si>
  <si>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</si>
  <si>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</si>
  <si>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</si>
  <si>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</si>
  <si>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</si>
  <si>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</si>
  <si>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</si>
  <si>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</si>
  <si>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</si>
  <si>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</si>
  <si>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</si>
  <si>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</si>
  <si>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</si>
  <si>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</si>
  <si>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</si>
  <si>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</si>
  <si>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</si>
  <si>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</si>
  <si>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</si>
  <si>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</si>
  <si>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</si>
  <si>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</si>
  <si>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</si>
  <si>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</si>
  <si>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</si>
  <si>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</si>
  <si>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</si>
  <si>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</si>
  <si>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</si>
  <si>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</si>
  <si>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</si>
  <si>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</si>
  <si>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</si>
  <si>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</si>
  <si>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</si>
  <si>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</si>
  <si>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</si>
  <si>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</si>
  <si>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</si>
  <si>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</si>
  <si>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</si>
  <si>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</si>
  <si>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</si>
  <si>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</si>
  <si>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</si>
  <si>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</si>
  <si>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</si>
  <si>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</si>
  <si>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</si>
  <si>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</si>
  <si>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</si>
  <si>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</si>
  <si>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</si>
  <si>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</si>
  <si>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</si>
  <si>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</si>
  <si>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</si>
  <si>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</si>
  <si>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</si>
  <si>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</si>
  <si>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</si>
  <si>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</si>
  <si>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</si>
  <si>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</si>
  <si>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</si>
  <si>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</si>
  <si>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</si>
  <si>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</si>
  <si>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</si>
  <si>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</si>
  <si>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</si>
  <si>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</si>
  <si>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</si>
  <si>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</si>
  <si>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</si>
  <si>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</si>
  <si>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</si>
  <si>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</si>
  <si>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</si>
  <si>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</si>
  <si>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</si>
  <si>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</si>
  <si>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</si>
  <si>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</si>
  <si>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</si>
  <si>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</si>
  <si>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</si>
  <si>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</si>
  <si>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</si>
  <si>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</si>
  <si>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</si>
  <si>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</si>
  <si>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</si>
  <si>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</si>
  <si>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</si>
  <si>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</si>
  <si>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</si>
  <si>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</si>
  <si>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</si>
  <si>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</si>
  <si>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</si>
  <si>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</si>
  <si>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</si>
  <si>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</si>
  <si>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</si>
  <si>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</si>
  <si>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</si>
  <si>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</si>
  <si>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</si>
  <si>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</si>
  <si>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</si>
  <si>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</si>
  <si>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</si>
  <si>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</si>
  <si>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</si>
  <si>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</si>
  <si>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</si>
  <si>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</si>
  <si>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</si>
  <si>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</si>
  <si>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</si>
  <si>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</si>
  <si>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</si>
  <si>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</si>
  <si>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</si>
  <si>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</si>
  <si>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</si>
  <si>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</si>
  <si>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</si>
  <si>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</si>
  <si>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</si>
  <si>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</si>
  <si>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</si>
  <si>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</si>
  <si>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</si>
  <si>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</si>
  <si>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</si>
  <si>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</si>
  <si>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</si>
  <si>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</si>
  <si>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</si>
  <si>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</si>
  <si>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</si>
  <si>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</si>
  <si>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</si>
  <si>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</si>
  <si>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</si>
  <si>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</si>
  <si>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</si>
  <si>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</si>
  <si>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</si>
  <si>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</si>
  <si>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</si>
  <si>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</si>
  <si>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</si>
  <si>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</si>
  <si>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</si>
  <si>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</si>
  <si>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</si>
  <si>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</si>
  <si>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</si>
  <si>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</si>
  <si>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</si>
  <si>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</si>
  <si>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</si>
  <si>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</si>
  <si>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</si>
  <si>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</si>
  <si>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</si>
  <si>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</si>
  <si>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</si>
  <si>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</si>
  <si>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</si>
  <si>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</si>
  <si>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</si>
  <si>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</si>
  <si>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</si>
  <si>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</si>
  <si>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</si>
  <si>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</si>
  <si>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</si>
  <si>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</si>
  <si>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</si>
  <si>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</si>
  <si>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</si>
  <si>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</si>
  <si>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</si>
  <si>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</si>
  <si>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</si>
  <si>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</si>
  <si>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</si>
  <si>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</si>
  <si>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</si>
  <si>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</si>
  <si>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</si>
  <si>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</si>
  <si>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</si>
  <si>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</si>
  <si>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</si>
  <si>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</si>
  <si>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</si>
  <si>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</si>
  <si>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</si>
  <si>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</si>
  <si>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</si>
  <si>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</si>
  <si>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</si>
  <si>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</si>
  <si>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</si>
  <si>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</si>
  <si>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</si>
  <si>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</si>
  <si>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</si>
  <si>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</si>
  <si>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</si>
  <si>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</si>
  <si>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</si>
  <si>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</si>
  <si>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</si>
  <si>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</si>
  <si>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</si>
  <si>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</si>
  <si>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</si>
  <si>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</si>
  <si>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</si>
  <si>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</si>
  <si>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</si>
  <si>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</si>
  <si>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</si>
  <si>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</si>
  <si>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</si>
  <si>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</si>
  <si>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</si>
  <si>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</si>
  <si>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</si>
  <si>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</si>
  <si>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</si>
  <si>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</si>
  <si>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</si>
  <si>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</si>
  <si>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</si>
  <si>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</si>
  <si>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</si>
  <si>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</si>
  <si>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</si>
  <si>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</si>
  <si>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</si>
  <si>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</si>
  <si>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</si>
  <si>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</si>
  <si>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</si>
  <si>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</si>
  <si>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</si>
  <si>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</si>
  <si>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</si>
  <si>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</si>
  <si>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</si>
  <si>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</si>
  <si>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</si>
  <si>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</si>
  <si>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</si>
  <si>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</si>
  <si>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</si>
  <si>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</si>
  <si>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</si>
  <si>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</si>
  <si>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</si>
  <si>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</si>
  <si>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</si>
  <si>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</si>
  <si>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</si>
  <si>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</si>
  <si>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</si>
  <si>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</si>
  <si>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</si>
  <si>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</si>
  <si>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</si>
  <si>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</si>
  <si>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</si>
  <si>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</si>
  <si>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</si>
  <si>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</si>
  <si>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</si>
  <si>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</si>
  <si>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</si>
  <si>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</si>
  <si>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</si>
  <si>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</si>
  <si>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</si>
  <si>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</si>
  <si>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</si>
  <si>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</si>
  <si>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</si>
  <si>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</si>
  <si>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</si>
  <si>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</si>
  <si>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</si>
  <si>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</si>
  <si>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</si>
  <si>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</si>
  <si>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</si>
  <si>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</si>
  <si>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</si>
  <si>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</si>
  <si>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</si>
  <si>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</si>
  <si>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</si>
  <si>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</si>
  <si>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</si>
  <si>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</si>
  <si>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</si>
  <si>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</si>
  <si>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</si>
  <si>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</si>
  <si>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</si>
  <si>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</si>
  <si>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</si>
  <si>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</si>
  <si>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</si>
  <si>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</si>
  <si>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</si>
  <si>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</si>
  <si>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</si>
  <si>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</si>
  <si>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</si>
  <si>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</si>
  <si>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</si>
  <si>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</si>
  <si>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</si>
  <si>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</si>
  <si>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</si>
  <si>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</si>
  <si>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</si>
  <si>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</si>
  <si>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</si>
  <si>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</si>
  <si>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</si>
  <si>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</si>
  <si>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</si>
  <si>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</si>
  <si>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</si>
  <si>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</si>
  <si>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</si>
  <si>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</si>
  <si>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</si>
  <si>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</si>
  <si>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</si>
  <si>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</si>
  <si>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</si>
  <si>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</si>
  <si>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</si>
  <si>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</si>
  <si>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</si>
  <si>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</si>
  <si>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</si>
  <si>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</si>
  <si>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</si>
  <si>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</si>
  <si>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</si>
  <si>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</si>
  <si>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</si>
  <si>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</si>
  <si>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</si>
  <si>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</si>
  <si>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</si>
  <si>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</si>
  <si>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</si>
  <si>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</si>
  <si>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</si>
  <si>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</si>
  <si>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</si>
  <si>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</si>
  <si>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</si>
  <si>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</si>
  <si>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</si>
  <si>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</si>
  <si>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</si>
  <si>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</si>
  <si>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</si>
  <si>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</si>
  <si>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</si>
  <si>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</si>
  <si>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</si>
  <si>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</si>
  <si>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</si>
  <si>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</si>
  <si>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</si>
  <si>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</si>
  <si>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</si>
  <si>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</si>
  <si>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</si>
  <si>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</si>
  <si>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</si>
  <si>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</si>
  <si>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</si>
  <si>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</si>
  <si>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</si>
  <si>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</si>
  <si>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</si>
  <si>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</si>
  <si>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</si>
  <si>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</si>
  <si>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</si>
  <si>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</si>
  <si>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</si>
  <si>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</si>
  <si>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</si>
  <si>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</si>
  <si>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</si>
  <si>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</si>
  <si>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</si>
  <si>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</si>
  <si>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</si>
  <si>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</si>
  <si>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</si>
  <si>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</si>
  <si>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</si>
  <si>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</si>
  <si>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</si>
  <si>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</si>
  <si>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</si>
  <si>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</si>
  <si>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</si>
  <si>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</si>
  <si>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</si>
  <si>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</si>
  <si>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</si>
  <si>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</si>
  <si>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</si>
  <si>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</si>
  <si>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</si>
  <si>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</si>
  <si>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</si>
  <si>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</si>
  <si>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</si>
  <si>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</si>
  <si>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</si>
  <si>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</si>
  <si>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</si>
  <si>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</si>
  <si>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</si>
  <si>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</si>
  <si>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</si>
  <si>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</si>
  <si>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</si>
  <si>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</si>
  <si>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</si>
  <si>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</si>
  <si>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</si>
  <si>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</si>
  <si>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</si>
  <si>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</si>
  <si>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</si>
  <si>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</si>
  <si>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</si>
  <si>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</si>
  <si>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</si>
  <si>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</si>
  <si>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</si>
  <si>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</si>
  <si>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</si>
  <si>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</si>
  <si>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</si>
  <si>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</si>
  <si>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</si>
  <si>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</si>
  <si>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</si>
  <si>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</si>
  <si>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</si>
  <si>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</si>
  <si>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</si>
  <si>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</si>
  <si>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</si>
  <si>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</si>
  <si>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</si>
  <si>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</si>
  <si>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</si>
  <si>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</si>
  <si>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</si>
  <si>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</si>
  <si>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</si>
  <si>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</si>
  <si>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</si>
  <si>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</si>
  <si>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</si>
  <si>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</si>
  <si>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</si>
  <si>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</si>
  <si>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</si>
  <si>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</si>
  <si>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</si>
  <si>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</si>
  <si>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</si>
  <si>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</si>
  <si>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</si>
  <si>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</si>
  <si>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</si>
  <si>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</si>
  <si>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</si>
  <si>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</si>
  <si>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</si>
  <si>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</si>
  <si>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</si>
  <si>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</si>
  <si>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</si>
  <si>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</si>
  <si>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</si>
  <si>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</si>
  <si>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</si>
  <si>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</si>
  <si>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</si>
  <si>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</si>
  <si>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</si>
  <si>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</si>
  <si>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</si>
  <si>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</si>
  <si>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</si>
  <si>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</si>
  <si>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</si>
  <si>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</si>
  <si>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</si>
  <si>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</si>
  <si>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</si>
  <si>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</si>
  <si>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</si>
  <si>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</si>
  <si>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</si>
  <si>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</si>
  <si>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</si>
  <si>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</si>
  <si>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</si>
  <si>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</si>
  <si>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</si>
  <si>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</si>
  <si>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</si>
  <si>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</si>
  <si>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</si>
  <si>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</si>
  <si>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</si>
  <si>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</si>
  <si>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</si>
  <si>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</si>
  <si>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</si>
  <si>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</si>
  <si>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</si>
  <si>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</si>
  <si>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</si>
  <si>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</si>
  <si>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</si>
  <si>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</si>
  <si>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</si>
  <si>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</si>
  <si>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</si>
  <si>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</si>
  <si>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</si>
  <si>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</si>
  <si>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</si>
  <si>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</si>
  <si>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</si>
  <si>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</si>
  <si>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</si>
  <si>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</si>
  <si>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</si>
  <si>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</si>
  <si>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</si>
  <si>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</si>
  <si>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</si>
  <si>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</si>
  <si>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</si>
  <si>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</si>
  <si>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</si>
  <si>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</si>
  <si>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</si>
  <si>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</si>
  <si>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</si>
  <si>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</si>
  <si>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</si>
  <si>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</si>
  <si>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</si>
  <si>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</si>
  <si>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</si>
  <si>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</si>
  <si>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</si>
  <si>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</si>
  <si>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</si>
  <si>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</si>
  <si>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</si>
  <si>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</si>
  <si>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</si>
  <si>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</si>
  <si>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</si>
  <si>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</si>
  <si>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</si>
  <si>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</si>
  <si>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</si>
  <si>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</si>
  <si>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</si>
  <si>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</si>
  <si>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</si>
  <si>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</si>
  <si>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</si>
  <si>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</si>
  <si>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</si>
  <si>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</si>
  <si>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</si>
  <si>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</si>
  <si>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</si>
  <si>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</si>
  <si>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</si>
  <si>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</si>
  <si>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</si>
  <si>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</si>
  <si>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</si>
  <si>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</si>
  <si>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</si>
  <si>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</si>
  <si>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</si>
  <si>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</si>
  <si>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</si>
  <si>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</si>
  <si>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</si>
  <si>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</si>
  <si>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</si>
  <si>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</si>
  <si>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</si>
  <si>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</si>
  <si>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</si>
  <si>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</si>
  <si>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</si>
  <si>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</si>
  <si>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</si>
  <si>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</si>
  <si>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</si>
  <si>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</si>
  <si>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</si>
  <si>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</si>
  <si>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</si>
  <si>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</si>
  <si>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</si>
  <si>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</si>
  <si>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</si>
  <si>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</si>
  <si>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</si>
  <si>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</si>
  <si>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</si>
  <si>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</si>
  <si>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</si>
  <si>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</si>
  <si>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</si>
  <si>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</si>
  <si>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</si>
  <si>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</si>
  <si>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</si>
  <si>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</si>
  <si>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</si>
  <si>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</si>
  <si>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</si>
  <si>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</si>
  <si>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</si>
  <si>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</si>
  <si>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</si>
  <si>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</si>
  <si>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</si>
  <si>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</si>
  <si>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</si>
  <si>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</si>
  <si>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</si>
  <si>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</si>
  <si>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</si>
  <si>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</si>
  <si>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</si>
  <si>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</si>
  <si>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</si>
  <si>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</si>
  <si>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</si>
  <si>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</si>
  <si>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</si>
  <si>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</si>
  <si>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</si>
  <si>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</si>
  <si>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</si>
  <si>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</si>
  <si>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</si>
  <si>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</si>
  <si>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</si>
  <si>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</si>
  <si>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</si>
  <si>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</si>
  <si>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</si>
  <si>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</si>
  <si>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</si>
  <si>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</si>
  <si>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</si>
  <si>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</si>
  <si>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</si>
  <si>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</si>
  <si>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</si>
  <si>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</si>
  <si>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</si>
  <si>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</si>
  <si>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</si>
  <si>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</si>
  <si>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</si>
  <si>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</si>
  <si>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</si>
  <si>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</si>
  <si>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</si>
  <si>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</si>
  <si>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</si>
  <si>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</si>
  <si>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</si>
  <si>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</si>
  <si>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</si>
  <si>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</si>
  <si>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</si>
  <si>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</si>
  <si>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</si>
  <si>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</si>
  <si>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</si>
  <si>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</si>
  <si>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</si>
  <si>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</si>
  <si>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</si>
  <si>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</si>
  <si>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</si>
  <si>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</si>
  <si>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</si>
  <si>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</si>
  <si>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</si>
  <si>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</si>
  <si>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</si>
  <si>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</si>
  <si>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</si>
  <si>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</si>
  <si>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</si>
  <si>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</si>
  <si>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</si>
  <si>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</si>
  <si>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</si>
  <si>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</si>
  <si>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</si>
  <si>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</si>
  <si>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</si>
  <si>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</si>
  <si>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</si>
  <si>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</si>
  <si>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</si>
  <si>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</si>
  <si>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</si>
  <si>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</si>
  <si>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</si>
  <si>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</si>
  <si>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</si>
  <si>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</si>
  <si>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</si>
  <si>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</si>
  <si>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</si>
  <si>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</si>
  <si>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</si>
  <si>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</si>
  <si>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</si>
  <si>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</si>
  <si>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</si>
  <si>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</si>
  <si>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</si>
  <si>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</si>
  <si>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</si>
  <si>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</si>
  <si>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</si>
  <si>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</si>
  <si>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</si>
  <si>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</si>
  <si>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</si>
  <si>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</si>
  <si>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</si>
  <si>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</si>
  <si>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</si>
  <si>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</si>
  <si>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</si>
  <si>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</si>
  <si>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</si>
  <si>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</si>
  <si>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</si>
  <si>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</si>
  <si>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</si>
  <si>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</si>
  <si>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</si>
  <si>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</si>
  <si>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</si>
  <si>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</si>
  <si>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</si>
  <si>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</si>
  <si>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</si>
  <si>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</si>
  <si>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</si>
  <si>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</si>
  <si>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</si>
  <si>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</si>
  <si>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</si>
  <si>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</si>
  <si>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</si>
  <si>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</si>
  <si>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</si>
  <si>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</si>
  <si>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</si>
  <si>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</si>
  <si>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</si>
  <si>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</si>
  <si>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</si>
  <si>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</si>
  <si>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</si>
  <si>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</si>
  <si>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</si>
  <si>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</si>
  <si>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</si>
  <si>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</si>
  <si>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</si>
  <si>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</si>
  <si>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</si>
  <si>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</si>
  <si>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</si>
  <si>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</si>
  <si>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</si>
  <si>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</si>
  <si>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</si>
  <si>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</si>
  <si>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</si>
  <si>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</si>
  <si>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</si>
  <si>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</si>
  <si>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</si>
  <si>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</si>
  <si>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</si>
  <si>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</si>
  <si>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</si>
  <si>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</si>
  <si>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</si>
  <si>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</si>
  <si>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</si>
  <si>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</si>
  <si>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</si>
  <si>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</si>
  <si>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</si>
  <si>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</si>
  <si>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</si>
  <si>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</si>
  <si>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</si>
  <si>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</si>
  <si>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</si>
  <si>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</si>
  <si>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</si>
  <si>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</si>
  <si>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</si>
  <si>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</si>
  <si>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</si>
  <si>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</si>
  <si>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</si>
  <si>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</si>
  <si>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</si>
  <si>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</si>
  <si>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</si>
  <si>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</si>
  <si>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</si>
  <si>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</si>
  <si>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</si>
  <si>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</si>
  <si>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</si>
  <si>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</si>
  <si>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</si>
  <si>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</si>
  <si>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</si>
  <si>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</si>
  <si>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</si>
  <si>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</si>
  <si>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</si>
  <si>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</si>
  <si>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</si>
  <si>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</si>
  <si>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</si>
  <si>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</si>
  <si>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</si>
  <si>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</si>
  <si>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</si>
  <si>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</si>
  <si>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</si>
  <si>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</si>
  <si>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</si>
  <si>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</si>
  <si>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</si>
  <si>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</si>
  <si>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</si>
  <si>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</si>
  <si>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</si>
  <si>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</si>
  <si>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</si>
  <si>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</si>
  <si>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</si>
  <si>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</si>
  <si>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</si>
  <si>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</si>
  <si>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</si>
  <si>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</si>
  <si>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</si>
  <si>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</si>
  <si>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</si>
  <si>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</si>
  <si>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</si>
  <si>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</si>
  <si>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</si>
  <si>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</si>
  <si>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</si>
  <si>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</si>
  <si>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</si>
  <si>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</si>
  <si>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</si>
  <si>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</si>
  <si>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</si>
  <si>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</si>
  <si>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</si>
  <si>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</si>
  <si>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</si>
  <si>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</si>
  <si>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</si>
  <si>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</si>
  <si>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</si>
  <si>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</si>
  <si>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</si>
  <si>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</si>
  <si>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</si>
  <si>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</si>
  <si>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</si>
  <si>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</si>
  <si>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</si>
  <si>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</si>
  <si>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</si>
  <si>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</si>
  <si>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</si>
  <si>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</si>
  <si>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</si>
  <si>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</si>
  <si>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</si>
  <si>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</si>
  <si>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</si>
  <si>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</si>
  <si>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</si>
  <si>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</si>
  <si>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</si>
  <si>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</si>
  <si>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</si>
  <si>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</si>
  <si>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</si>
  <si>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</si>
  <si>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</si>
  <si>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</si>
  <si>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</si>
  <si>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</si>
  <si>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</si>
  <si>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</si>
  <si>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</si>
  <si>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</si>
  <si>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</si>
  <si>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</si>
  <si>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</si>
  <si>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</si>
  <si>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</si>
  <si>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</si>
  <si>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</si>
  <si>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</si>
  <si>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</si>
  <si>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</si>
  <si>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</si>
  <si>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</si>
  <si>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</si>
  <si>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</si>
  <si>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</si>
  <si>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</si>
  <si>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</si>
  <si>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</si>
  <si>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</si>
  <si>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</si>
  <si>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</si>
  <si>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</si>
  <si>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</si>
  <si>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</si>
  <si>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</si>
  <si>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</si>
  <si>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</si>
  <si>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</si>
  <si>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</si>
  <si>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</si>
  <si>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</si>
  <si>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</si>
  <si>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</si>
  <si>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</si>
  <si>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</si>
  <si>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</si>
  <si>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</si>
  <si>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</si>
  <si>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</si>
  <si>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</si>
  <si>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</si>
  <si>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</si>
  <si>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</si>
  <si>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</si>
  <si>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</si>
  <si>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</si>
  <si>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</si>
  <si>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</si>
  <si>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</si>
  <si>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</si>
  <si>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</si>
  <si>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</si>
  <si>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</si>
  <si>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</si>
  <si>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</si>
  <si>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</si>
  <si>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</si>
  <si>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</si>
  <si>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</si>
  <si>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</si>
  <si>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</si>
  <si>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</si>
  <si>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</si>
  <si>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</si>
  <si>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</si>
  <si>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</si>
  <si>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</si>
  <si>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</si>
  <si>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</si>
  <si>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</si>
  <si>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</si>
  <si>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</si>
  <si>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</si>
  <si>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</si>
  <si>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</si>
  <si>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</si>
  <si>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</si>
  <si>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</si>
  <si>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</si>
  <si>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</si>
  <si>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</si>
  <si>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</si>
  <si>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</si>
  <si>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</si>
  <si>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</si>
  <si>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</si>
  <si>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</si>
  <si>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</si>
  <si>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</si>
  <si>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</si>
  <si>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</si>
  <si>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</si>
  <si>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</si>
  <si>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</si>
  <si>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</si>
  <si>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</si>
  <si>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</si>
  <si>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</si>
  <si>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</si>
  <si>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</si>
  <si>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</si>
  <si>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</si>
  <si>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</si>
  <si>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</si>
  <si>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</si>
  <si>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</si>
  <si>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</si>
  <si>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</si>
  <si>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</si>
  <si>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</si>
  <si>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</si>
  <si>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</si>
  <si>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</si>
  <si>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</si>
  <si>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</si>
  <si>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</si>
  <si>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</si>
  <si>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</si>
  <si>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</si>
  <si>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</si>
  <si>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</si>
  <si>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</si>
  <si>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</si>
  <si>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</si>
  <si>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</si>
  <si>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</si>
  <si>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</si>
  <si>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</si>
  <si>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</si>
  <si>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</si>
  <si>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</si>
  <si>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</si>
  <si>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</si>
  <si>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</si>
  <si>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</si>
  <si>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</si>
  <si>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</si>
  <si>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</si>
  <si>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</si>
  <si>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</si>
  <si>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</si>
  <si>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</si>
  <si>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</si>
  <si>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</si>
  <si>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</si>
  <si>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</si>
  <si>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</si>
  <si>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</si>
  <si>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</si>
  <si>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</si>
  <si>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</si>
  <si>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</si>
  <si>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</si>
  <si>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</si>
  <si>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</si>
  <si>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</si>
  <si>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</si>
  <si>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</si>
  <si>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</si>
  <si>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</si>
  <si>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</si>
  <si>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</si>
  <si>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</si>
  <si>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</si>
  <si>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</si>
  <si>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</si>
  <si>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</si>
  <si>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</si>
  <si>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</si>
  <si>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</si>
  <si>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</si>
  <si>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</si>
  <si>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</si>
  <si>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</si>
  <si>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</si>
  <si>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</si>
  <si>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</si>
  <si>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</si>
  <si>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</si>
  <si>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</si>
  <si>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</si>
  <si>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</si>
  <si>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</si>
  <si>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</si>
  <si>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</si>
  <si>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</si>
  <si>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</si>
  <si>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</si>
  <si>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</si>
  <si>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</si>
  <si>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</si>
  <si>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</si>
  <si>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</si>
  <si>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</si>
  <si>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</si>
  <si>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</si>
  <si>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</si>
  <si>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</si>
  <si>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</si>
  <si>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</si>
  <si>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</si>
  <si>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</si>
  <si>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</si>
  <si>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</si>
  <si>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</si>
  <si>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</si>
  <si>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</si>
  <si>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</si>
  <si>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</si>
  <si>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</si>
  <si>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</si>
  <si>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</si>
  <si>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</si>
  <si>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</si>
  <si>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</si>
  <si>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</si>
  <si>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</si>
  <si>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</si>
  <si>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</si>
  <si>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</si>
  <si>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</si>
  <si>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</si>
  <si>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</si>
  <si>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</si>
  <si>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</si>
  <si>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</si>
  <si>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</si>
  <si>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</si>
  <si>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</si>
  <si>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</si>
  <si>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</si>
  <si>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</si>
  <si>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</si>
  <si>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</si>
  <si>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</si>
  <si>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</si>
  <si>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</si>
  <si>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</si>
  <si>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</si>
  <si>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</si>
  <si>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</si>
  <si>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</si>
  <si>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</si>
  <si>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</si>
  <si>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</si>
  <si>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</si>
  <si>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</si>
  <si>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</si>
  <si>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</si>
  <si>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</si>
  <si>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</si>
  <si>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</si>
  <si>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</si>
  <si>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</si>
  <si>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</si>
  <si>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</si>
  <si>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</si>
  <si>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</si>
  <si>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</si>
  <si>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</si>
  <si>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</si>
  <si>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</si>
  <si>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</si>
  <si>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</si>
  <si>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</si>
  <si>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</si>
  <si>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</si>
  <si>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</si>
  <si>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</si>
  <si>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</si>
  <si>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</si>
  <si>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</si>
  <si>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</si>
  <si>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</si>
  <si>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</si>
  <si>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</si>
  <si>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</si>
  <si>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</si>
  <si>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</si>
  <si>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</si>
  <si>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</si>
  <si>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</si>
  <si>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</si>
  <si>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</si>
  <si>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</si>
  <si>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</si>
  <si>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</si>
  <si>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</si>
  <si>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</si>
  <si>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</si>
  <si>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</si>
  <si>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</si>
  <si>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</si>
  <si>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</si>
  <si>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</si>
  <si>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</si>
  <si>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</si>
  <si>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</si>
  <si>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</si>
  <si>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</si>
  <si>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</si>
  <si>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</si>
  <si>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</si>
  <si>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</si>
  <si>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</si>
  <si>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</si>
  <si>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</si>
  <si>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</si>
  <si>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</si>
  <si>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</si>
  <si>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</si>
  <si>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</si>
  <si>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</si>
  <si>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</si>
  <si>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</si>
  <si>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</si>
  <si>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</si>
  <si>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</si>
  <si>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</si>
  <si>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</si>
  <si>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</si>
  <si>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</si>
  <si>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</si>
  <si>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</si>
  <si>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</si>
  <si>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</si>
  <si>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</si>
  <si>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</si>
  <si>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</si>
  <si>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</si>
  <si>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</si>
  <si>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</si>
  <si>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</si>
  <si>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</si>
  <si>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</si>
  <si>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</si>
  <si>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</si>
  <si>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</si>
  <si>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</si>
  <si>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</si>
  <si>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</si>
  <si>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</si>
  <si>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</si>
  <si>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</si>
  <si>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</si>
  <si>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</si>
  <si>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</si>
  <si>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</si>
  <si>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</si>
  <si>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</si>
  <si>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</si>
  <si>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</si>
  <si>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</si>
  <si>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</si>
  <si>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</si>
  <si>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</si>
  <si>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</si>
  <si>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</si>
  <si>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</si>
  <si>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</si>
  <si>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</si>
  <si>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</si>
  <si>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</si>
  <si>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</si>
  <si>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</si>
  <si>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</si>
  <si>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</si>
  <si>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</si>
  <si>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</si>
  <si>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</si>
  <si>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</si>
  <si>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</si>
  <si>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</si>
  <si>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</si>
  <si>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</si>
  <si>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</si>
  <si>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</si>
  <si>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</si>
  <si>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</si>
  <si>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</si>
  <si>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</si>
  <si>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</si>
  <si>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</si>
  <si>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</si>
  <si>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</si>
  <si>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</si>
  <si>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</si>
  <si>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</si>
  <si>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</si>
  <si>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</si>
  <si>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</si>
  <si>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</si>
  <si>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</si>
  <si>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</si>
  <si>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</si>
  <si>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</si>
  <si>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</si>
  <si>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</si>
  <si>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</si>
  <si>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</si>
  <si>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</si>
  <si>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</si>
  <si>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</si>
  <si>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</si>
  <si>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</si>
  <si>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</si>
  <si>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</si>
  <si>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</si>
  <si>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</si>
  <si>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</si>
  <si>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</si>
  <si>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</si>
  <si>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</si>
  <si>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</si>
  <si>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</si>
  <si>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</si>
  <si>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</si>
  <si>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</si>
  <si>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</si>
  <si>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</si>
  <si>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</si>
  <si>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</si>
  <si>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</si>
  <si>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</si>
  <si>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</si>
  <si>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</si>
  <si>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</si>
  <si>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</si>
  <si>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</si>
  <si>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</si>
  <si>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</si>
  <si>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</si>
  <si>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</si>
  <si>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</si>
  <si>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</si>
  <si>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</si>
  <si>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</si>
  <si>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</si>
  <si>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</si>
  <si>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</si>
  <si>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</si>
  <si>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</si>
  <si>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</si>
  <si>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</si>
  <si>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</si>
  <si>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</si>
  <si>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</si>
  <si>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</si>
  <si>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</si>
  <si>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</si>
  <si>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</si>
  <si>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</si>
  <si>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</si>
  <si>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</si>
  <si>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</si>
  <si>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</si>
  <si>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</si>
  <si>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</si>
  <si>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</si>
  <si>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</si>
  <si>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</si>
  <si>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</si>
  <si>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</si>
  <si>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</si>
  <si>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</si>
  <si>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</si>
  <si>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</si>
  <si>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</si>
  <si>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</si>
  <si>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</si>
  <si>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</si>
  <si>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</si>
  <si>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</si>
  <si>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</si>
  <si>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</si>
  <si>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</si>
  <si>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</si>
  <si>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</si>
  <si>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</si>
  <si>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</si>
  <si>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</si>
  <si>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</si>
  <si>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</si>
  <si>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</si>
  <si>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</si>
  <si>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</si>
  <si>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</si>
  <si>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</si>
  <si>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</si>
  <si>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</si>
  <si>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</si>
  <si>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</si>
  <si>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</si>
  <si>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</si>
  <si>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</si>
  <si>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</si>
  <si>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</si>
  <si>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</si>
  <si>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</si>
  <si>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</si>
  <si>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</si>
  <si>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</si>
  <si>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</si>
  <si>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</si>
  <si>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</si>
  <si>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</si>
  <si>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</si>
  <si>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</si>
  <si>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</si>
  <si>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</si>
  <si>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</si>
  <si>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</si>
  <si>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</si>
  <si>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</si>
  <si>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</si>
  <si>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</si>
  <si>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</si>
  <si>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</si>
  <si>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</si>
  <si>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</si>
  <si>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</si>
  <si>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</si>
  <si>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</si>
  <si>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</si>
  <si>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</si>
  <si>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</si>
  <si>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</si>
  <si>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</si>
  <si>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</si>
  <si>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</si>
  <si>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</si>
  <si>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</si>
  <si>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</si>
  <si>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</si>
  <si>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</si>
  <si>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</si>
  <si>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</si>
  <si>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</si>
  <si>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</si>
  <si>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</si>
  <si>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</si>
  <si>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</si>
  <si>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</si>
  <si>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</si>
  <si>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</si>
  <si>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</si>
  <si>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</si>
  <si>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</si>
  <si>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</si>
  <si>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</si>
  <si>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</si>
  <si>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</si>
  <si>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</si>
  <si>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</si>
  <si>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</si>
  <si>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</si>
  <si>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</si>
  <si>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</si>
  <si>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</si>
  <si>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</si>
  <si>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</si>
  <si>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</si>
  <si>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</si>
  <si>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</si>
  <si>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</si>
  <si>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</si>
  <si>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</si>
  <si>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</si>
  <si>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</si>
  <si>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</si>
  <si>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</si>
  <si>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</si>
  <si>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</si>
  <si>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</si>
  <si>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</si>
  <si>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</si>
  <si>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</si>
  <si>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</si>
  <si>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</si>
  <si>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</si>
  <si>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</si>
  <si>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</si>
  <si>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</si>
  <si>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</si>
  <si>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</si>
  <si>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</si>
  <si>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</si>
  <si>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</si>
  <si>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</si>
  <si>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</si>
  <si>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</si>
  <si>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</si>
  <si>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</si>
  <si>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</si>
  <si>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</si>
  <si>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</si>
  <si>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</si>
  <si>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</si>
  <si>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</si>
  <si>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</si>
  <si>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</si>
  <si>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</si>
  <si>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</si>
  <si>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</si>
  <si>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</si>
  <si>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</si>
  <si>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</si>
  <si>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</si>
  <si>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</si>
  <si>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</si>
  <si>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</si>
  <si>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</si>
  <si>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</si>
  <si>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</si>
  <si>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</si>
  <si>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</si>
  <si>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</si>
  <si>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</si>
  <si>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</si>
  <si>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</si>
  <si>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</si>
  <si>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</si>
  <si>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</si>
  <si>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</si>
  <si>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</si>
  <si>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</si>
  <si>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</si>
  <si>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</si>
  <si>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</si>
  <si>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</si>
  <si>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</si>
  <si>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</si>
  <si>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</si>
  <si>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</si>
  <si>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</si>
  <si>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</si>
  <si>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</si>
  <si>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</si>
  <si>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</si>
  <si>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</si>
  <si>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</si>
  <si>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</si>
  <si>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</si>
  <si>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</si>
  <si>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</si>
  <si>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</si>
  <si>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</si>
  <si>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</si>
  <si>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</si>
  <si>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</si>
  <si>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</si>
  <si>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</si>
  <si>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</si>
  <si>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</si>
  <si>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</si>
  <si>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</si>
  <si>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</si>
  <si>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</si>
  <si>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</si>
  <si>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</si>
  <si>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</si>
  <si>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</si>
  <si>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</si>
  <si>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</si>
  <si>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</si>
  <si>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</si>
  <si>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</si>
  <si>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</si>
  <si>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</si>
  <si>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</si>
  <si>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</si>
  <si>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</si>
  <si>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</si>
  <si>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</si>
  <si>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</si>
  <si>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</si>
  <si>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</si>
  <si>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</si>
  <si>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</si>
  <si>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</si>
  <si>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</si>
  <si>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</si>
  <si>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</si>
  <si>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</si>
  <si>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</si>
  <si>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</si>
  <si>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</si>
  <si>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</si>
  <si>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</si>
  <si>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</si>
  <si>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</si>
  <si>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</si>
  <si>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</si>
  <si>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</si>
  <si>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</si>
  <si>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</si>
  <si>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</si>
  <si>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</si>
  <si>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</si>
  <si>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</si>
  <si>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</si>
  <si>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</si>
  <si>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</si>
  <si>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</si>
  <si>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</si>
  <si>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</si>
  <si>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</si>
  <si>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</si>
  <si>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</si>
  <si>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</si>
  <si>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</si>
  <si>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</si>
  <si>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</si>
  <si>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</si>
  <si>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</si>
  <si>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</si>
  <si>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</si>
  <si>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</si>
  <si>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</si>
  <si>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</si>
  <si>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</si>
  <si>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</si>
  <si>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</si>
  <si>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</si>
  <si>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</si>
  <si>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</si>
  <si>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</si>
  <si>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</si>
  <si>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</si>
  <si>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</si>
  <si>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</si>
  <si>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</si>
  <si>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</si>
  <si>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</si>
  <si>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</si>
  <si>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</si>
  <si>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</si>
  <si>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</si>
  <si>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</si>
  <si>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</si>
  <si>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</si>
  <si>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</si>
  <si>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</si>
  <si>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</si>
  <si>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</si>
  <si>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</si>
  <si>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</si>
  <si>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</si>
  <si>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</si>
  <si>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</si>
  <si>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</si>
  <si>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</si>
  <si>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</si>
  <si>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</si>
  <si>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</si>
  <si>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</si>
  <si>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</si>
  <si>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</si>
  <si>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</si>
  <si>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</si>
  <si>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</si>
  <si>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</si>
  <si>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</si>
  <si>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</si>
  <si>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</si>
  <si>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</si>
  <si>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</si>
  <si>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</si>
  <si>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</si>
  <si>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</si>
  <si>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</si>
  <si>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</si>
  <si>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</si>
  <si>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</si>
  <si>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</si>
  <si>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</si>
  <si>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</si>
  <si>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</si>
  <si>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</si>
  <si>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</si>
  <si>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</si>
  <si>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</si>
  <si>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</si>
  <si>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</si>
  <si>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</si>
  <si>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</si>
  <si>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</si>
  <si>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</si>
  <si>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</si>
  <si>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</si>
  <si>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</si>
  <si>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</si>
  <si>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</si>
  <si>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</si>
  <si>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</si>
  <si>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</si>
  <si>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</si>
  <si>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</si>
  <si>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</si>
  <si>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</si>
  <si>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</si>
  <si>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</si>
  <si>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</si>
  <si>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</si>
  <si>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</si>
  <si>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</si>
  <si>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</si>
  <si>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</si>
  <si>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</si>
  <si>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</si>
  <si>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</si>
  <si>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</si>
  <si>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</si>
  <si>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</si>
  <si>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</si>
  <si>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</si>
  <si>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</si>
  <si>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</si>
  <si>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</si>
  <si>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</si>
  <si>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</si>
  <si>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</si>
  <si>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</si>
  <si>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</si>
  <si>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</si>
  <si>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</si>
  <si>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</si>
  <si>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</si>
  <si>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</si>
  <si>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</si>
  <si>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</si>
  <si>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</si>
  <si>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</si>
  <si>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</si>
  <si>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</si>
  <si>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</si>
  <si>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</si>
  <si>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</si>
  <si>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</si>
  <si>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</si>
  <si>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</si>
  <si>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</si>
  <si>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</si>
  <si>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</si>
  <si>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</si>
  <si>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</si>
  <si>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</si>
  <si>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</si>
  <si>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</si>
  <si>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</si>
  <si>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</si>
  <si>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</si>
  <si>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</si>
  <si>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</si>
  <si>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</si>
  <si>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</si>
  <si>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</si>
  <si>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</si>
  <si>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</si>
  <si>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</si>
  <si>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</si>
  <si>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</si>
  <si>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</si>
  <si>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</si>
  <si>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</si>
  <si>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</si>
  <si>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</si>
  <si>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</si>
  <si>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</si>
  <si>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</si>
  <si>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</si>
  <si>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</si>
  <si>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</si>
  <si>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</si>
  <si>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</si>
  <si>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</si>
  <si>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</si>
  <si>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</si>
  <si>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</si>
  <si>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</si>
  <si>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</si>
  <si>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</si>
  <si>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</si>
  <si>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</si>
  <si>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</si>
  <si>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</si>
  <si>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</si>
  <si>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</si>
  <si>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</si>
  <si>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</si>
  <si>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</si>
  <si>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</si>
  <si>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</si>
  <si>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</si>
  <si>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</si>
  <si>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</si>
  <si>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</si>
  <si>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</si>
  <si>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</si>
  <si>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</si>
  <si>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</si>
  <si>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</si>
  <si>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</si>
  <si>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</si>
  <si>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</si>
  <si>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</si>
  <si>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</si>
  <si>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</si>
  <si>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</si>
  <si>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</si>
  <si>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</si>
  <si>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</si>
  <si>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</si>
  <si>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</si>
  <si>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</si>
  <si>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</si>
  <si>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</si>
  <si>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</si>
  <si>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</si>
  <si>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</si>
  <si>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</si>
  <si>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</si>
  <si>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</si>
  <si>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</si>
  <si>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</si>
  <si>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</si>
  <si>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</si>
  <si>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</si>
  <si>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</si>
  <si>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</si>
  <si>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</si>
  <si>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</si>
  <si>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</si>
  <si>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</si>
  <si>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</si>
  <si>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</si>
  <si>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</si>
  <si>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</si>
  <si>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</si>
  <si>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</si>
  <si>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</si>
  <si>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</si>
  <si>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</si>
  <si>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</si>
  <si>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</si>
  <si>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</si>
  <si>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</si>
  <si>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</si>
  <si>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</si>
  <si>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</si>
  <si>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</si>
  <si>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</si>
  <si>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</si>
  <si>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</si>
  <si>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</si>
  <si>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</si>
  <si>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</si>
  <si>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</si>
  <si>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</si>
  <si>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</si>
  <si>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</si>
  <si>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</si>
  <si>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</si>
  <si>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</si>
  <si>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</si>
  <si>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</si>
  <si>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</si>
  <si>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</si>
  <si>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</si>
  <si>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</si>
  <si>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</si>
  <si>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</si>
  <si>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</si>
  <si>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</si>
  <si>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</si>
  <si>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</si>
  <si>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</si>
  <si>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</si>
  <si>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</si>
  <si>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</si>
  <si>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</si>
  <si>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</si>
  <si>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</si>
  <si>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</si>
  <si>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</si>
  <si>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</si>
  <si>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</si>
  <si>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</si>
  <si>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</si>
  <si>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</si>
  <si>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</si>
  <si>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</si>
  <si>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</si>
  <si>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</si>
  <si>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</si>
  <si>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</si>
  <si>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</si>
  <si>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</si>
  <si>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</si>
  <si>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</si>
  <si>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</si>
  <si>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</si>
  <si>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</si>
  <si>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</si>
  <si>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</si>
  <si>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</si>
  <si>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</si>
  <si>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</si>
  <si>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</si>
  <si>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</si>
  <si>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</si>
  <si>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</si>
  <si>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</si>
  <si>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</si>
  <si>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</si>
  <si>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</si>
  <si>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</si>
  <si>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</si>
  <si>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</si>
  <si>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</si>
  <si>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</si>
  <si>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</si>
  <si>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</si>
  <si>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</si>
  <si>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</si>
  <si>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</si>
  <si>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</si>
  <si>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</si>
  <si>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</si>
  <si>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</si>
  <si>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</si>
  <si>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</si>
  <si>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</si>
  <si>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</si>
  <si>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</si>
  <si>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</si>
  <si>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</si>
  <si>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</si>
  <si>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</si>
  <si>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</si>
  <si>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</si>
  <si>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</si>
  <si>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</si>
  <si>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</si>
  <si>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</si>
  <si>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</si>
  <si>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</si>
  <si>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</si>
  <si>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</si>
  <si>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</si>
  <si>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</si>
  <si>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</si>
  <si>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</si>
  <si>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</si>
  <si>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</si>
  <si>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</si>
  <si>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</si>
  <si>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</si>
  <si>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</si>
  <si>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</si>
  <si>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</si>
  <si>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</si>
  <si>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</si>
  <si>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</si>
  <si>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</si>
  <si>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</si>
  <si>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</si>
  <si>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</si>
  <si>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</si>
  <si>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</si>
  <si>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</si>
  <si>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</si>
  <si>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</si>
  <si>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</si>
  <si>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</si>
  <si>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</si>
  <si>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</si>
  <si>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</si>
  <si>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</si>
  <si>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</si>
  <si>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</si>
  <si>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</si>
  <si>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</si>
  <si>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</si>
  <si>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</si>
  <si>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</si>
  <si>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</si>
  <si>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</si>
  <si>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</si>
  <si>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</si>
  <si>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</si>
  <si>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</si>
  <si>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</si>
  <si>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</si>
  <si>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</si>
  <si>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</si>
  <si>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</si>
  <si>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</si>
  <si>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</si>
  <si>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</si>
  <si>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</si>
  <si>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</si>
  <si>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</si>
  <si>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</si>
  <si>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</si>
  <si>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</si>
  <si>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</si>
  <si>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</si>
  <si>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</si>
  <si>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</si>
  <si>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</si>
  <si>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</si>
  <si>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</si>
  <si>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</si>
  <si>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</si>
  <si>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</si>
  <si>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</si>
  <si>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</si>
  <si>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</si>
  <si>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</si>
  <si>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</si>
  <si>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</si>
  <si>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</si>
  <si>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</si>
  <si>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</si>
  <si>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</si>
  <si>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</si>
  <si>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</si>
  <si>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</si>
  <si>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</si>
  <si>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</si>
  <si>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</si>
  <si>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</si>
  <si>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</si>
  <si>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</si>
  <si>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</si>
  <si>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</si>
  <si>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</si>
  <si>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</si>
  <si>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</si>
  <si>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</si>
  <si>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</si>
  <si>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</si>
  <si>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</si>
  <si>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</si>
  <si>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</si>
  <si>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</si>
  <si>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</si>
  <si>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</si>
  <si>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</si>
  <si>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</si>
  <si>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</si>
  <si>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</si>
  <si>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</si>
  <si>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</si>
  <si>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</si>
  <si>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</si>
  <si>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</si>
  <si>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</si>
  <si>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</si>
  <si>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</si>
  <si>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</si>
  <si>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</si>
  <si>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</si>
  <si>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</si>
  <si>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</si>
  <si>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</si>
  <si>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</si>
  <si>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</si>
  <si>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</si>
  <si>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</si>
  <si>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</si>
  <si>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</si>
  <si>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</si>
  <si>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</si>
  <si>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</si>
  <si>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</si>
  <si>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</si>
  <si>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</si>
  <si>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</si>
  <si>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</si>
  <si>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</si>
  <si>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</si>
  <si>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</si>
  <si>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</si>
  <si>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</si>
  <si>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</si>
  <si>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</si>
  <si>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</si>
  <si>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</si>
  <si>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</si>
  <si>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</si>
  <si>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</si>
  <si>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</si>
  <si>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</si>
  <si>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</si>
  <si>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</si>
  <si>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</si>
  <si>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</si>
  <si>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</si>
  <si>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</si>
  <si>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</si>
  <si>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</si>
  <si>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</si>
  <si>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</si>
  <si>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</si>
  <si>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</si>
  <si>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</si>
  <si>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</si>
  <si>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</si>
  <si>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</si>
  <si>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</si>
  <si>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</si>
  <si>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</si>
  <si>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</si>
  <si>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</si>
  <si>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</si>
  <si>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</si>
  <si>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</si>
  <si>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</si>
  <si>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</si>
  <si>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</si>
  <si>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</si>
  <si>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</si>
  <si>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</si>
  <si>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</si>
  <si>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</si>
  <si>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</si>
  <si>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</si>
  <si>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</si>
  <si>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</si>
  <si>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</si>
  <si>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</si>
  <si>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</si>
  <si>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</si>
  <si>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</si>
  <si>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</si>
  <si>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</si>
  <si>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</si>
  <si>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</si>
  <si>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</si>
  <si>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</si>
  <si>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</si>
  <si>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</si>
  <si>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</si>
  <si>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</si>
  <si>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</si>
  <si>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</si>
  <si>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</si>
  <si>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</si>
  <si>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</si>
  <si>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</si>
  <si>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</si>
  <si>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</si>
  <si>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</si>
  <si>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</si>
  <si>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</si>
  <si>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</si>
  <si>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</si>
  <si>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</si>
  <si>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</si>
  <si>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</si>
  <si>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</si>
  <si>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</si>
  <si>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</si>
  <si>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</si>
  <si>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</si>
  <si>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</si>
  <si>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</si>
  <si>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</si>
  <si>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</si>
  <si>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</si>
  <si>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</si>
  <si>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</si>
  <si>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</si>
  <si>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</si>
  <si>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</si>
  <si>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</si>
  <si>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</si>
  <si>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</si>
  <si>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</si>
  <si>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</si>
  <si>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</si>
  <si>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</si>
  <si>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</si>
  <si>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</si>
  <si>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</si>
  <si>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</si>
  <si>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</si>
  <si>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</si>
  <si>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</si>
  <si>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</si>
  <si>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</si>
  <si>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</si>
  <si>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</si>
  <si>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</si>
  <si>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</si>
  <si>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</si>
  <si>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</si>
  <si>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</si>
  <si>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</si>
  <si>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</si>
  <si>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</si>
  <si>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</si>
  <si>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</si>
  <si>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</si>
  <si>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</si>
  <si>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</si>
  <si>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</si>
  <si>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</si>
  <si>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</si>
  <si>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</si>
  <si>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</si>
  <si>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</si>
  <si>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</si>
  <si>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</si>
  <si>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</si>
  <si>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</si>
  <si>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</si>
  <si>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</si>
  <si>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</si>
  <si>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</si>
  <si>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</si>
  <si>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</si>
  <si>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</si>
  <si>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</si>
  <si>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</si>
  <si>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</si>
  <si>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</si>
  <si>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</si>
  <si>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</si>
  <si>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</si>
  <si>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</si>
  <si>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</si>
  <si>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</si>
  <si>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</si>
  <si>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</si>
  <si>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</si>
  <si>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</si>
  <si>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</si>
  <si>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</si>
  <si>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</si>
  <si>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</si>
  <si>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</si>
  <si>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</si>
  <si>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</si>
  <si>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</si>
  <si>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</si>
  <si>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</si>
  <si>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</si>
  <si>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</si>
  <si>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</si>
  <si>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</si>
  <si>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</si>
  <si>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</si>
  <si>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</si>
  <si>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</si>
  <si>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</si>
  <si>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</si>
  <si>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</si>
  <si>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</si>
  <si>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</si>
  <si>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</si>
  <si>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</si>
  <si>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</si>
  <si>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</si>
  <si>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</si>
  <si>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</si>
  <si>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</si>
  <si>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</si>
  <si>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</si>
  <si>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</si>
  <si>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</si>
  <si>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</si>
  <si>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</si>
  <si>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</si>
  <si>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</si>
  <si>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</si>
  <si>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</si>
  <si>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</si>
  <si>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</si>
  <si>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</si>
  <si>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</si>
  <si>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</si>
  <si>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</si>
  <si>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</si>
  <si>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</si>
  <si>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</si>
  <si>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</si>
  <si>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</si>
  <si>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</si>
  <si>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</si>
  <si>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</si>
  <si>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</si>
  <si>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</si>
  <si>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</si>
  <si>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</si>
  <si>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</si>
  <si>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</si>
  <si>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</si>
  <si>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</si>
  <si>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</si>
  <si>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</si>
  <si>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</si>
  <si>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</si>
  <si>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</si>
  <si>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</si>
  <si>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</si>
  <si>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</si>
  <si>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</si>
  <si>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</si>
  <si>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</si>
  <si>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</si>
  <si>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</si>
  <si>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</si>
  <si>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</si>
  <si>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</si>
  <si>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</si>
  <si>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</si>
  <si>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</si>
  <si>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</si>
  <si>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</si>
  <si>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</si>
  <si>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</si>
  <si>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</si>
  <si>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</si>
  <si>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</si>
  <si>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</si>
  <si>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</si>
  <si>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</si>
  <si>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</si>
  <si>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</si>
  <si>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</si>
  <si>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</si>
  <si>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</si>
  <si>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</si>
  <si>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</si>
  <si>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</si>
  <si>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</si>
  <si>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</si>
  <si>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</si>
  <si>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</si>
  <si>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</si>
  <si>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</si>
  <si>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</si>
  <si>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</si>
  <si>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</si>
  <si>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</si>
  <si>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</si>
  <si>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</si>
  <si>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</si>
  <si>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</si>
  <si>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</si>
  <si>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</si>
  <si>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</si>
  <si>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</si>
  <si>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</si>
  <si>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</si>
  <si>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</si>
  <si>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</si>
  <si>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</si>
  <si>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</si>
  <si>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</si>
  <si>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</si>
  <si>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</si>
  <si>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</si>
  <si>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</si>
  <si>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</si>
  <si>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</si>
  <si>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</si>
  <si>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</si>
  <si>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</si>
  <si>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</si>
  <si>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</si>
  <si>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</si>
  <si>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</si>
  <si>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</si>
  <si>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</si>
  <si>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</si>
  <si>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</si>
  <si>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</si>
  <si>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</si>
  <si>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</si>
  <si>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</si>
  <si>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</si>
  <si>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</si>
  <si>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</si>
  <si>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</si>
  <si>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</si>
  <si>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</si>
  <si>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</si>
  <si>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</si>
  <si>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</si>
  <si>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</si>
  <si>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</si>
  <si>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</si>
  <si>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</si>
  <si>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</si>
  <si>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</si>
  <si>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</si>
  <si>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</si>
  <si>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</si>
  <si>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</si>
  <si>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</si>
  <si>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</si>
  <si>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</si>
  <si>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</si>
  <si>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</si>
  <si>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</si>
  <si>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</si>
  <si>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</si>
  <si>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</si>
  <si>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</si>
  <si>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</si>
  <si>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</si>
  <si>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</si>
  <si>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</si>
  <si>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</si>
  <si>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</si>
  <si>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</si>
  <si>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</si>
  <si>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</si>
  <si>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</si>
  <si>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</si>
  <si>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</si>
  <si>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</si>
  <si>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</si>
  <si>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</si>
  <si>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</si>
  <si>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</si>
  <si>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</si>
  <si>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</si>
  <si>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</si>
  <si>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</si>
  <si>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</si>
  <si>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</si>
  <si>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</si>
  <si>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</si>
  <si>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</si>
  <si>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</si>
  <si>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</si>
  <si>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</si>
  <si>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</si>
  <si>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</si>
  <si>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</si>
  <si>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</si>
  <si>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</si>
  <si>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</si>
  <si>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</si>
  <si>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</si>
  <si>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</si>
  <si>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</si>
  <si>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</si>
  <si>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</si>
  <si>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</si>
  <si>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</si>
  <si>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</si>
  <si>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</si>
  <si>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</si>
  <si>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</si>
  <si>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</si>
  <si>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</si>
  <si>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</si>
  <si>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</si>
  <si>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</si>
  <si>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</si>
  <si>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</si>
  <si>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</si>
  <si>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</si>
  <si>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</si>
  <si>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</si>
  <si>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</si>
  <si>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</si>
  <si>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</si>
  <si>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</si>
  <si>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</si>
  <si>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</si>
  <si>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</si>
  <si>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</si>
  <si>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</si>
  <si>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</si>
  <si>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</si>
  <si>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</si>
  <si>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</si>
  <si>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</si>
  <si>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</si>
  <si>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</si>
  <si>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</si>
  <si>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</si>
  <si>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</si>
  <si>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</si>
  <si>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</si>
  <si>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</si>
  <si>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</si>
  <si>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</si>
  <si>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</si>
  <si>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</si>
  <si>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</si>
  <si>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</si>
  <si>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</si>
  <si>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</si>
  <si>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</si>
  <si>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</si>
  <si>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</si>
  <si>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</si>
  <si>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</si>
  <si>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</si>
  <si>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</si>
  <si>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</si>
  <si>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</si>
  <si>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</si>
  <si>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</si>
  <si>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</si>
  <si>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</si>
  <si>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</si>
  <si>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</si>
  <si>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</si>
  <si>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</si>
  <si>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</si>
  <si>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</si>
  <si>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</si>
  <si>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</si>
  <si>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</si>
  <si>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</si>
  <si>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</si>
  <si>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</si>
  <si>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</si>
  <si>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</si>
  <si>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</si>
  <si>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</si>
  <si>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</si>
  <si>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</si>
  <si>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</si>
  <si>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</si>
  <si>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</si>
  <si>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</si>
  <si>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</si>
  <si>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</si>
  <si>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</si>
  <si>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</si>
  <si>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</si>
  <si>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</si>
  <si>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</si>
  <si>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</si>
  <si>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</si>
  <si>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</si>
  <si>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</si>
  <si>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</si>
  <si>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</si>
  <si>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</si>
  <si>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</si>
  <si>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</si>
  <si>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</si>
  <si>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</si>
  <si>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</si>
  <si>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</si>
  <si>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</si>
  <si>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</si>
  <si>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</si>
  <si>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</si>
  <si>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</si>
  <si>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</si>
  <si>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</si>
  <si>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</si>
  <si>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</si>
  <si>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</si>
  <si>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</si>
  <si>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</si>
  <si>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</si>
  <si>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</si>
  <si>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</si>
  <si>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</si>
  <si>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</si>
  <si>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</si>
  <si>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</si>
  <si>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</si>
  <si>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</si>
  <si>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</si>
  <si>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</si>
  <si>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</si>
  <si>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</si>
  <si>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</si>
  <si>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</si>
  <si>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</si>
  <si>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</si>
  <si>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</si>
  <si>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</si>
  <si>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</si>
  <si>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</si>
  <si>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</si>
  <si>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</si>
  <si>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</si>
  <si>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</si>
  <si>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</si>
  <si>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</si>
  <si>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</si>
  <si>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</si>
  <si>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</si>
  <si>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</si>
  <si>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</si>
  <si>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</si>
  <si>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</si>
  <si>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</si>
  <si>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</si>
  <si>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</si>
  <si>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</si>
  <si>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</si>
  <si>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</si>
  <si>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</si>
  <si>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</si>
  <si>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</si>
  <si>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</si>
  <si>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</si>
  <si>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</si>
  <si>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</si>
  <si>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</si>
  <si>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</si>
  <si>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</si>
  <si>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</si>
  <si>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</si>
  <si>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</si>
  <si>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</si>
  <si>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</si>
  <si>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</si>
  <si>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</si>
  <si>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</si>
  <si>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</si>
  <si>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</si>
  <si>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</si>
  <si>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</si>
  <si>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</si>
  <si>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</si>
  <si>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</si>
  <si>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</si>
  <si>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</si>
  <si>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</si>
  <si>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</si>
  <si>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</si>
  <si>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</si>
  <si>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</si>
  <si>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</si>
  <si>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</si>
  <si>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</si>
  <si>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</si>
  <si>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</si>
  <si>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</si>
  <si>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</si>
  <si>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</si>
  <si>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</si>
  <si>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</si>
  <si>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</si>
  <si>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</si>
  <si>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</si>
  <si>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</si>
  <si>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</si>
  <si>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</si>
  <si>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</si>
  <si>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</si>
  <si>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</si>
  <si>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</si>
  <si>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</si>
  <si>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</si>
  <si>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</si>
  <si>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</si>
  <si>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</si>
  <si>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</si>
  <si>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</si>
  <si>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</si>
  <si>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</si>
  <si>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</si>
  <si>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</si>
  <si>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</si>
  <si>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</si>
  <si>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</si>
  <si>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</si>
  <si>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</si>
  <si>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</si>
  <si>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</si>
  <si>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</si>
  <si>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</si>
  <si>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</si>
  <si>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</si>
  <si>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</si>
  <si>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</si>
  <si>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</si>
  <si>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</si>
  <si>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</si>
  <si>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</si>
  <si>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</si>
  <si>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</si>
  <si>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</si>
  <si>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</si>
  <si>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</si>
  <si>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</si>
  <si>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</si>
  <si>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</si>
  <si>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</si>
  <si>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</si>
  <si>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</si>
  <si>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</si>
  <si>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</si>
  <si>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</si>
  <si>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</si>
  <si>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</si>
  <si>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</si>
  <si>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</si>
  <si>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</si>
  <si>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</si>
  <si>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</si>
  <si>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</si>
  <si>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</si>
  <si>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</si>
  <si>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</si>
  <si>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</si>
  <si>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</si>
  <si>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</si>
  <si>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</si>
  <si>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</si>
  <si>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</si>
  <si>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</si>
  <si>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</si>
  <si>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</si>
  <si>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</si>
  <si>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</si>
  <si>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</si>
  <si>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</si>
  <si>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</si>
  <si>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</si>
  <si>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</si>
  <si>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</si>
  <si>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</si>
  <si>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</si>
  <si>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</si>
  <si>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</si>
  <si>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</si>
  <si>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</si>
  <si>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</si>
  <si>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</si>
  <si>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</si>
  <si>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</si>
  <si>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</si>
  <si>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</si>
  <si>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</si>
  <si>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</si>
  <si>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</si>
  <si>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</si>
  <si>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</si>
  <si>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</si>
  <si>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</si>
  <si>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</si>
  <si>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</si>
  <si>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</si>
  <si>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</si>
  <si>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</si>
  <si>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</si>
  <si>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</si>
  <si>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</si>
  <si>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</si>
  <si>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</si>
  <si>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</si>
  <si>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</si>
  <si>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</si>
  <si>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</si>
  <si>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</si>
  <si>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</si>
  <si>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</si>
  <si>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</si>
  <si>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</si>
  <si>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</si>
  <si>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</si>
  <si>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</si>
  <si>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</si>
  <si>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</si>
  <si>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</si>
  <si>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</si>
  <si>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</si>
  <si>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</si>
  <si>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</si>
  <si>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</si>
  <si>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</si>
  <si>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</si>
  <si>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</si>
  <si>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</si>
  <si>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</si>
  <si>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</si>
  <si>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</si>
  <si>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</si>
  <si>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</si>
  <si>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</si>
  <si>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</si>
  <si>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</si>
  <si>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</si>
  <si>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</si>
  <si>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</si>
  <si>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</si>
  <si>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</si>
  <si>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</si>
  <si>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</si>
  <si>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</si>
  <si>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</si>
  <si>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</si>
  <si>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</si>
  <si>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</si>
  <si>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</si>
  <si>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</si>
  <si>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</si>
  <si>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</si>
  <si>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</si>
  <si>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</si>
  <si>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</si>
  <si>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</si>
  <si>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</si>
  <si>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</si>
  <si>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</si>
  <si>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</si>
  <si>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</si>
  <si>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</si>
  <si>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</si>
  <si>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</si>
  <si>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</si>
  <si>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</si>
  <si>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</si>
  <si>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</si>
  <si>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</si>
  <si>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</si>
  <si>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</si>
  <si>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</si>
  <si>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</si>
  <si>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</si>
  <si>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</si>
  <si>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</si>
  <si>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</si>
  <si>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</si>
  <si>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</si>
  <si>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</si>
  <si>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</si>
  <si>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</si>
  <si>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</si>
  <si>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</si>
  <si>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</si>
  <si>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</si>
  <si>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</si>
  <si>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</si>
  <si>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</si>
  <si>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</si>
  <si>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</si>
  <si>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</si>
  <si>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</si>
  <si>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</si>
  <si>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</si>
  <si>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</si>
  <si>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</si>
  <si>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</si>
  <si>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</si>
  <si>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</si>
  <si>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</si>
  <si>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</si>
  <si>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</si>
  <si>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</si>
  <si>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</si>
  <si>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</si>
  <si>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</si>
  <si>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</si>
  <si>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</si>
  <si>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</si>
  <si>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</si>
  <si>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</si>
  <si>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</si>
  <si>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</si>
  <si>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</si>
  <si>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</si>
  <si>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</si>
  <si>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</si>
  <si>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</si>
  <si>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</si>
  <si>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</si>
  <si>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</si>
  <si>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</si>
  <si>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</si>
  <si>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</si>
  <si>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</si>
  <si>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</si>
  <si>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</si>
  <si>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</si>
  <si>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</si>
  <si>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</si>
  <si>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</si>
  <si>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</si>
  <si>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</si>
  <si>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</si>
  <si>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</si>
  <si>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</si>
  <si>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</si>
  <si>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</si>
  <si>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</si>
  <si>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</si>
  <si>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</si>
  <si>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</si>
  <si>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</si>
  <si>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</si>
  <si>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</si>
  <si>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</si>
  <si>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</si>
  <si>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</si>
  <si>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</si>
  <si>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</si>
  <si>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</si>
  <si>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</si>
  <si>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</si>
  <si>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</si>
  <si>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</si>
  <si>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</si>
  <si>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</si>
  <si>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</si>
  <si>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</si>
  <si>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</si>
  <si>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</si>
  <si>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</si>
  <si>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</si>
  <si>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</si>
  <si>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</si>
  <si>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</si>
  <si>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</si>
  <si>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</si>
  <si>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</si>
  <si>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</si>
  <si>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</si>
  <si>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</si>
  <si>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</si>
  <si>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</si>
  <si>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</si>
  <si>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</si>
  <si>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</si>
  <si>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</si>
  <si>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</si>
  <si>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</si>
  <si>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</si>
  <si>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</si>
  <si>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</si>
  <si>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</si>
  <si>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</si>
  <si>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</si>
  <si>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</si>
  <si>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</si>
  <si>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</si>
  <si>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</si>
  <si>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</si>
  <si>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</si>
  <si>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</si>
  <si>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</si>
  <si>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</si>
  <si>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</si>
  <si>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</si>
  <si>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</si>
  <si>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</si>
  <si>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</si>
  <si>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</si>
  <si>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</si>
  <si>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</si>
  <si>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</si>
  <si>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</si>
  <si>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</si>
  <si>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</si>
  <si>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</si>
  <si>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</si>
  <si>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</si>
  <si>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</si>
  <si>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</si>
  <si>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</si>
  <si>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</si>
  <si>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</si>
  <si>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</si>
  <si>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</si>
  <si>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</si>
  <si>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</si>
  <si>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</si>
  <si>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</si>
  <si>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</si>
  <si>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</si>
  <si>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</si>
  <si>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</si>
  <si>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</si>
  <si>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</si>
  <si>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</si>
  <si>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</si>
  <si>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</si>
  <si>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</si>
  <si>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</si>
  <si>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</si>
  <si>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</si>
  <si>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</si>
  <si>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</si>
  <si>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</si>
  <si>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</si>
  <si>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</si>
  <si>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</si>
  <si>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</si>
  <si>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</si>
  <si>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</si>
  <si>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</si>
  <si>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</si>
  <si>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</si>
  <si>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</si>
  <si>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</si>
  <si>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</si>
  <si>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</si>
  <si>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</si>
  <si>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</si>
  <si>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</si>
  <si>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</si>
  <si>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</si>
  <si>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</si>
  <si>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</si>
  <si>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</si>
  <si>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</si>
  <si>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</si>
  <si>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</si>
  <si>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</si>
  <si>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</si>
  <si>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</si>
  <si>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</si>
  <si>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</si>
  <si>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</si>
  <si>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</si>
  <si>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</si>
  <si>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</si>
  <si>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</si>
  <si>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</si>
  <si>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</si>
  <si>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</si>
  <si>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</si>
  <si>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</si>
  <si>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</si>
  <si>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</si>
  <si>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</si>
  <si>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</si>
  <si>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</si>
  <si>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</si>
  <si>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</si>
  <si>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</si>
  <si>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</si>
  <si>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</si>
  <si>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</si>
  <si>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</si>
  <si>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</si>
  <si>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</si>
  <si>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</si>
  <si>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</si>
  <si>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</si>
  <si>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</si>
  <si>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</si>
  <si>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</si>
  <si>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</si>
  <si>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</si>
  <si>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</si>
  <si>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</si>
  <si>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</si>
  <si>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</si>
  <si>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</si>
  <si>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</si>
  <si>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</si>
  <si>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</si>
  <si>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</si>
  <si>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</si>
  <si>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</si>
  <si>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</si>
  <si>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</si>
  <si>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</si>
  <si>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</si>
  <si>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</si>
  <si>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</si>
  <si>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</si>
  <si>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</si>
  <si>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</si>
  <si>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</si>
  <si>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</si>
  <si>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</si>
  <si>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</si>
  <si>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</si>
  <si>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</si>
  <si>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</si>
  <si>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</si>
  <si>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</si>
  <si>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</si>
  <si>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</si>
  <si>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</si>
  <si>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</si>
  <si>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</si>
  <si>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</si>
  <si>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</si>
  <si>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</si>
  <si>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</si>
  <si>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</si>
  <si>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</si>
  <si>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</si>
  <si>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</si>
  <si>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</si>
  <si>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</si>
  <si>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</si>
  <si>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</si>
  <si>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</si>
  <si>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</si>
  <si>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</si>
  <si>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</si>
  <si>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</si>
  <si>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</si>
  <si>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</si>
  <si>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</si>
  <si>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</si>
  <si>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</si>
  <si>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</si>
  <si>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</si>
  <si>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</si>
  <si>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</si>
  <si>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</si>
  <si>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</si>
  <si>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</si>
  <si>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</si>
  <si>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</si>
  <si>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</si>
  <si>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</si>
  <si>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</si>
  <si>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</si>
  <si>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</si>
  <si>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</si>
  <si>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</si>
  <si>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</si>
  <si>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</si>
  <si>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</si>
  <si>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</si>
  <si>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</si>
  <si>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</si>
  <si>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</si>
  <si>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</si>
  <si>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</si>
  <si>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</si>
  <si>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</si>
  <si>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</si>
  <si>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</si>
  <si>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</si>
  <si>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</si>
  <si>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</si>
  <si>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</si>
  <si>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</si>
  <si>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</si>
  <si>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</si>
  <si>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</si>
  <si>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</si>
  <si>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</si>
  <si>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</si>
  <si>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</si>
  <si>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</si>
  <si>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</si>
  <si>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</si>
  <si>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</si>
  <si>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</si>
  <si>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</si>
  <si>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</si>
  <si>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</si>
  <si>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</si>
  <si>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</si>
  <si>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</si>
  <si>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</si>
  <si>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</si>
  <si>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</si>
  <si>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</si>
  <si>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</si>
  <si>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</si>
  <si>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</si>
  <si>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</si>
  <si>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</si>
  <si>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</si>
  <si>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</si>
  <si>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</si>
  <si>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</si>
  <si>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</si>
  <si>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</si>
  <si>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</si>
  <si>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</si>
  <si>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</si>
  <si>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</si>
  <si>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</si>
  <si>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</si>
  <si>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</si>
  <si>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</si>
  <si>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</si>
  <si>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</si>
  <si>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</si>
  <si>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</si>
  <si>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</si>
  <si>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</si>
  <si>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</si>
  <si>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</si>
  <si>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</si>
  <si>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</si>
  <si>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</si>
  <si>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</si>
  <si>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</si>
  <si>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</si>
  <si>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</si>
  <si>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</si>
  <si>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</si>
  <si>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</si>
  <si>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</si>
  <si>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</si>
  <si>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</si>
  <si>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</si>
  <si>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</si>
  <si>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</si>
  <si>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</si>
  <si>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</si>
  <si>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</si>
  <si>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</si>
  <si>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</si>
  <si>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</si>
  <si>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</si>
  <si>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</si>
  <si>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</si>
  <si>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</si>
  <si>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</si>
  <si>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</si>
  <si>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</si>
  <si>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</si>
  <si>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</si>
  <si>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</si>
  <si>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</si>
  <si>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</si>
  <si>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</si>
  <si>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</si>
  <si>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</si>
  <si>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</si>
  <si>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</si>
  <si>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</si>
  <si>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</si>
  <si>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</si>
  <si>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</si>
  <si>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</si>
  <si>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</si>
  <si>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</si>
  <si>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</si>
  <si>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</si>
  <si>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</si>
  <si>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</si>
  <si>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</si>
  <si>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</si>
  <si>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</si>
  <si>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</si>
  <si>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</si>
  <si>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</si>
  <si>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</si>
  <si>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</si>
  <si>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</si>
  <si>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</si>
  <si>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</si>
  <si>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</si>
  <si>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</si>
  <si>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</si>
  <si>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</si>
  <si>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</si>
  <si>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</si>
  <si>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</si>
  <si>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</si>
  <si>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</si>
  <si>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</si>
  <si>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</si>
  <si>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</si>
  <si>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</si>
  <si>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</si>
  <si>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</si>
  <si>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</si>
  <si>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</si>
  <si>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</si>
  <si>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</si>
  <si>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</si>
  <si>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</si>
  <si>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</si>
  <si>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</si>
  <si>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</si>
  <si>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</si>
  <si>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</si>
  <si>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</si>
  <si>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</si>
  <si>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</si>
  <si>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</si>
  <si>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</si>
  <si>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</si>
  <si>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</si>
  <si>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</si>
  <si>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</si>
  <si>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</si>
  <si>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</si>
  <si>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</si>
  <si>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</si>
  <si>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</si>
  <si>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</si>
  <si>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</si>
  <si>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</si>
  <si>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</si>
  <si>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</si>
  <si>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</si>
  <si>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</si>
  <si>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</si>
  <si>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</si>
  <si>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</si>
  <si>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</si>
  <si>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</si>
  <si>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</si>
  <si>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</si>
  <si>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</si>
  <si>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</si>
  <si>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</si>
  <si>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</si>
  <si>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</si>
  <si>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</si>
  <si>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</si>
  <si>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</si>
  <si>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</si>
  <si>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</si>
  <si>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</si>
  <si>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</si>
  <si>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</si>
  <si>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</si>
  <si>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</si>
  <si>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</si>
  <si>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</si>
  <si>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</si>
  <si>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</si>
  <si>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</si>
  <si>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</si>
  <si>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</si>
  <si>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</si>
  <si>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</si>
  <si>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</si>
  <si>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</si>
  <si>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</si>
  <si>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</si>
  <si>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</si>
  <si>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</si>
  <si>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</si>
  <si>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</si>
  <si>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</si>
  <si>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</si>
  <si>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</si>
  <si>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</si>
  <si>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</si>
  <si>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</si>
  <si>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</si>
  <si>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</si>
  <si>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</si>
  <si>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</si>
  <si>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</si>
  <si>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</si>
  <si>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</si>
  <si>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</si>
  <si>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</si>
  <si>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</si>
  <si>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</si>
  <si>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</si>
  <si>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</si>
  <si>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</si>
  <si>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</si>
  <si>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</si>
  <si>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</si>
  <si>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</si>
  <si>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</si>
  <si>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</si>
  <si>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</si>
  <si>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</si>
  <si>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</si>
  <si>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</si>
  <si>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</si>
  <si>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</si>
  <si>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</si>
  <si>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</si>
  <si>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</si>
  <si>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</si>
  <si>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</si>
  <si>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</si>
  <si>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</si>
  <si>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</si>
  <si>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</si>
  <si>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</si>
  <si>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</si>
  <si>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</si>
  <si>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</si>
  <si>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</si>
  <si>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</si>
  <si>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</si>
  <si>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</si>
  <si>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</si>
  <si>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</si>
  <si>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</si>
  <si>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</si>
  <si>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</si>
  <si>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</si>
  <si>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</si>
  <si>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</si>
  <si>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</si>
  <si>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</si>
  <si>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</si>
  <si>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</si>
  <si>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</si>
  <si>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</si>
  <si>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</si>
  <si>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</si>
  <si>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</si>
  <si>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</si>
  <si>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</si>
  <si>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</si>
  <si>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</si>
  <si>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</si>
  <si>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</si>
  <si>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</si>
  <si>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</si>
  <si>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</si>
  <si>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</si>
  <si>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</si>
  <si>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</si>
  <si>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</si>
  <si>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</si>
  <si>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</si>
  <si>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</si>
  <si>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</si>
  <si>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</si>
  <si>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</si>
  <si>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</si>
  <si>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</si>
  <si>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</si>
  <si>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</si>
  <si>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</si>
  <si>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</si>
  <si>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</si>
  <si>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</si>
  <si>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</si>
  <si>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</si>
  <si>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</si>
  <si>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</si>
  <si>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</si>
  <si>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</si>
  <si>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</si>
  <si>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</si>
  <si>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</si>
  <si>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</si>
  <si>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</si>
  <si>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</si>
  <si>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</si>
  <si>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</si>
  <si>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</si>
  <si>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</si>
  <si>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</si>
  <si>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</si>
  <si>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</si>
  <si>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</si>
  <si>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</si>
  <si>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</si>
  <si>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</si>
  <si>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</si>
  <si>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</si>
  <si>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</si>
  <si>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</si>
  <si>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</si>
  <si>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</si>
  <si>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</si>
  <si>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</si>
  <si>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</si>
  <si>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</si>
  <si>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</si>
  <si>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</si>
  <si>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</si>
  <si>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</si>
  <si>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</si>
  <si>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</si>
  <si>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</si>
  <si>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</si>
  <si>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</si>
  <si>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</si>
  <si>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</si>
  <si>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</si>
  <si>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</si>
  <si>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</si>
  <si>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</si>
  <si>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</si>
  <si>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</si>
  <si>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</si>
  <si>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</si>
  <si>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</si>
  <si>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</si>
  <si>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</si>
  <si>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</si>
  <si>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</si>
  <si>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</si>
  <si>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</si>
  <si>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</si>
  <si>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</si>
  <si>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</si>
  <si>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</si>
  <si>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</si>
  <si>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</si>
  <si>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</si>
  <si>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</si>
  <si>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</si>
  <si>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</si>
  <si>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</si>
  <si>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</si>
  <si>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</si>
  <si>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</si>
  <si>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</si>
  <si>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</si>
  <si>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</si>
  <si>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</si>
  <si>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</si>
  <si>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</si>
  <si>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</si>
  <si>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</si>
  <si>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</si>
  <si>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</si>
  <si>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</si>
  <si>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</si>
  <si>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</si>
  <si>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</si>
  <si>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</si>
  <si>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</si>
  <si>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</si>
  <si>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</si>
  <si>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</si>
  <si>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</si>
  <si>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</si>
  <si>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</si>
  <si>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</si>
  <si>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</si>
  <si>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</si>
  <si>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</si>
  <si>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</si>
  <si>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</si>
  <si>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</si>
  <si>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</si>
  <si>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</si>
  <si>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</si>
  <si>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</si>
  <si>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</si>
  <si>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</si>
  <si>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</si>
  <si>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</si>
  <si>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</si>
  <si>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</si>
  <si>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</si>
  <si>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</si>
  <si>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</si>
  <si>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</si>
  <si>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</si>
  <si>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</si>
  <si>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</si>
  <si>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</si>
  <si>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</si>
  <si>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</si>
  <si>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</si>
  <si>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</si>
  <si>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</si>
  <si>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</si>
  <si>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</si>
  <si>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</si>
  <si>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</si>
  <si>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</si>
  <si>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</si>
  <si>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</si>
  <si>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</si>
  <si>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</si>
  <si>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</si>
  <si>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</si>
  <si>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</si>
  <si>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</si>
  <si>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</si>
  <si>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</si>
  <si>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</si>
  <si>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</si>
  <si>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</si>
  <si>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</si>
  <si>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</si>
  <si>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</si>
  <si>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</si>
  <si>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</si>
  <si>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</si>
  <si>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</si>
  <si>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</si>
  <si>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</si>
  <si>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</si>
  <si>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</si>
  <si>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</si>
  <si>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</si>
  <si>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</si>
  <si>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</si>
  <si>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</si>
  <si>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</si>
  <si>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</si>
  <si>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</si>
  <si>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</si>
  <si>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</si>
  <si>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</si>
  <si>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</si>
  <si>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</si>
  <si>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</si>
  <si>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</si>
  <si>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</si>
  <si>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</si>
  <si>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</si>
  <si>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</si>
  <si>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</si>
  <si>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</si>
  <si>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</si>
  <si>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</si>
  <si>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</si>
  <si>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</si>
  <si>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</si>
  <si>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</si>
  <si>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</si>
  <si>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</si>
  <si>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</si>
  <si>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</si>
  <si>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</si>
  <si>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</si>
  <si>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</si>
  <si>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</si>
  <si>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</si>
  <si>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</si>
  <si>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</si>
  <si>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</si>
  <si>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</si>
  <si>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</si>
  <si>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</si>
  <si>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</si>
  <si>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</si>
  <si>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</si>
  <si>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</si>
  <si>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</si>
  <si>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</si>
  <si>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</si>
  <si>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</si>
  <si>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</si>
  <si>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</si>
  <si>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</si>
  <si>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</si>
  <si>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</si>
  <si>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</si>
  <si>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</si>
  <si>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</si>
  <si>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</si>
  <si>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</si>
  <si>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</si>
  <si>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</si>
  <si>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</si>
  <si>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</si>
  <si>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</si>
  <si>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</si>
  <si>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</si>
  <si>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</si>
  <si>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</si>
  <si>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</si>
  <si>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</si>
  <si>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</si>
  <si>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</si>
  <si>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</si>
  <si>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</si>
  <si>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</si>
  <si>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</si>
  <si>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</si>
  <si>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</si>
  <si>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</si>
  <si>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</si>
  <si>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</si>
  <si>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</si>
  <si>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</si>
  <si>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</si>
  <si>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</si>
  <si>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</si>
  <si>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</si>
  <si>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</si>
  <si>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</si>
  <si>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</si>
  <si>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</si>
  <si>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</si>
  <si>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</si>
  <si>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</si>
  <si>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</si>
  <si>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</si>
  <si>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</si>
  <si>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</si>
  <si>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</si>
  <si>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</si>
  <si>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</si>
  <si>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</si>
  <si>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</si>
  <si>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</si>
  <si>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</si>
  <si>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</si>
  <si>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</si>
  <si>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</si>
  <si>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</si>
  <si>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</si>
  <si>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</si>
  <si>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</si>
  <si>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</si>
  <si>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</si>
  <si>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</si>
  <si>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</si>
  <si>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</si>
  <si>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</si>
  <si>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</si>
  <si>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</si>
  <si>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</si>
  <si>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</si>
  <si>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</si>
  <si>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</si>
  <si>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</si>
  <si>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</si>
  <si>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</si>
  <si>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</si>
  <si>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</si>
  <si>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</si>
  <si>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</si>
  <si>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</si>
  <si>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</si>
  <si>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</si>
  <si>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</si>
  <si>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</si>
  <si>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</si>
  <si>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</si>
  <si>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</si>
  <si>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</si>
  <si>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</si>
  <si>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</si>
  <si>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</si>
  <si>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</si>
  <si>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</si>
  <si>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</si>
  <si>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</si>
  <si>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</si>
  <si>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</si>
  <si>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</si>
  <si>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</si>
  <si>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</si>
  <si>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</si>
  <si>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</si>
  <si>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</si>
  <si>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</si>
  <si>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</si>
  <si>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</si>
  <si>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</si>
  <si>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</si>
  <si>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</si>
  <si>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</si>
  <si>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</si>
  <si>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</si>
  <si>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</si>
  <si>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</si>
  <si>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</si>
  <si>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</si>
  <si>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</si>
  <si>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</si>
  <si>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</si>
  <si>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</si>
  <si>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</si>
  <si>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</si>
  <si>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</si>
  <si>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</si>
  <si>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</si>
  <si>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</si>
  <si>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</si>
  <si>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</si>
  <si>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</si>
  <si>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</si>
  <si>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</si>
  <si>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</si>
  <si>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</si>
  <si>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</si>
  <si>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</si>
  <si>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</si>
  <si>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</si>
  <si>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</si>
  <si>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</si>
  <si>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</si>
  <si>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</si>
  <si>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</si>
  <si>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</si>
  <si>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</si>
  <si>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</si>
  <si>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</si>
  <si>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</si>
  <si>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</si>
  <si>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</si>
  <si>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</si>
  <si>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</si>
  <si>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</si>
  <si>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</si>
  <si>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</si>
  <si>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</si>
  <si>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</si>
  <si>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</si>
  <si>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</si>
  <si>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</si>
  <si>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</si>
  <si>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</si>
  <si>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</si>
  <si>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</si>
  <si>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</si>
  <si>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</si>
  <si>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</si>
  <si>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</si>
  <si>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</si>
  <si>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</si>
  <si>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</si>
  <si>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</si>
  <si>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</si>
  <si>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</si>
  <si>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</si>
  <si>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</si>
  <si>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</si>
  <si>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</si>
  <si>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</si>
  <si>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</si>
  <si>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</si>
  <si>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</si>
  <si>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</si>
  <si>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</si>
  <si>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</si>
  <si>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</si>
  <si>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</si>
  <si>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</si>
  <si>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</si>
  <si>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</si>
  <si>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</si>
  <si>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</si>
  <si>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</si>
  <si>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</si>
  <si>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</si>
  <si>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</si>
  <si>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</si>
  <si>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</si>
  <si>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</si>
  <si>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</si>
  <si>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</si>
  <si>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</si>
  <si>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</si>
  <si>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</si>
  <si>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</si>
  <si>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</si>
  <si>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</si>
  <si>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</si>
  <si>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</si>
  <si>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</si>
  <si>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</si>
  <si>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</si>
  <si>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</si>
  <si>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</si>
  <si>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</si>
  <si>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</si>
  <si>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</si>
  <si>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</si>
  <si>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</si>
  <si>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</si>
  <si>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</si>
  <si>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</si>
  <si>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</si>
  <si>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</si>
  <si>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</si>
  <si>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</si>
  <si>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</si>
  <si>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</si>
  <si>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</si>
  <si>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</si>
  <si>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</si>
  <si>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</si>
  <si>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</si>
  <si>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</si>
  <si>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</si>
  <si>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</si>
  <si>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</si>
  <si>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</si>
  <si>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</si>
  <si>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</si>
  <si>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</si>
  <si>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</si>
  <si>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</si>
  <si>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</si>
  <si>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</si>
  <si>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</si>
  <si>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</si>
  <si>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</si>
  <si>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</si>
  <si>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</si>
  <si>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</si>
  <si>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</si>
  <si>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</si>
  <si>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</si>
  <si>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</si>
  <si>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</si>
  <si>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</si>
  <si>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</si>
  <si>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</si>
  <si>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</si>
  <si>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</si>
  <si>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</si>
  <si>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</si>
  <si>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</si>
  <si>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</si>
  <si>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</si>
  <si>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</si>
  <si>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</si>
  <si>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</si>
  <si>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</si>
  <si>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</si>
  <si>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</si>
  <si>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</si>
  <si>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</si>
  <si>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</si>
  <si>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</si>
  <si>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</si>
  <si>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</si>
  <si>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</si>
  <si>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</si>
  <si>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</si>
  <si>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</si>
  <si>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</si>
  <si>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</si>
  <si>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</si>
  <si>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</si>
  <si>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</si>
  <si>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</si>
  <si>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</si>
  <si>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</si>
  <si>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</si>
  <si>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</si>
  <si>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</si>
  <si>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</si>
  <si>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</si>
  <si>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</si>
  <si>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</si>
  <si>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</si>
  <si>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</si>
  <si>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</si>
  <si>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</si>
  <si>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</si>
  <si>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</si>
  <si>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</si>
  <si>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</si>
  <si>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</si>
  <si>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</si>
  <si>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</si>
  <si>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</si>
  <si>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</si>
  <si>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</si>
  <si>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</si>
  <si>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</si>
  <si>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</si>
  <si>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</si>
  <si>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</si>
  <si>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</si>
  <si>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</si>
  <si>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</si>
  <si>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</si>
  <si>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</si>
  <si>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</si>
  <si>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</si>
  <si>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</si>
  <si>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</si>
  <si>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</si>
  <si>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</si>
  <si>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</si>
  <si>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</si>
  <si>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</si>
  <si>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</si>
  <si>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</si>
  <si>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</si>
  <si>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</si>
  <si>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</si>
  <si>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</si>
  <si>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</si>
  <si>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</si>
  <si>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</si>
  <si>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</si>
  <si>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</si>
  <si>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</si>
  <si>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</si>
  <si>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</si>
  <si>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</si>
  <si>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</si>
  <si>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</si>
  <si>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</si>
  <si>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</si>
  <si>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</si>
  <si>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</si>
  <si>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</si>
  <si>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</si>
  <si>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</si>
  <si>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</si>
  <si>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</si>
  <si>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</si>
  <si>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</si>
  <si>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</si>
  <si>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</si>
  <si>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</si>
  <si>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</si>
  <si>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</si>
  <si>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</si>
  <si>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</si>
  <si>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</si>
  <si>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</si>
  <si>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</si>
  <si>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</si>
  <si>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</si>
  <si>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</si>
  <si>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</si>
  <si>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</si>
  <si>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</si>
  <si>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</si>
  <si>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</si>
  <si>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</si>
  <si>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</si>
  <si>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</si>
  <si>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</si>
  <si>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</si>
  <si>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</si>
  <si>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</si>
  <si>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</si>
  <si>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</si>
  <si>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</si>
  <si>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</si>
  <si>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</si>
  <si>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</si>
  <si>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</si>
  <si>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</si>
  <si>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</si>
  <si>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</si>
  <si>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</si>
  <si>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</si>
  <si>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</si>
  <si>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</si>
  <si>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</si>
  <si>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</si>
  <si>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</si>
  <si>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</si>
  <si>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</si>
  <si>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</si>
  <si>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</si>
  <si>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</si>
  <si>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</si>
  <si>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</si>
  <si>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</si>
  <si>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</si>
  <si>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</si>
  <si>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</si>
  <si>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</si>
  <si>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</si>
  <si>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</si>
  <si>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</si>
  <si>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</si>
  <si>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</si>
  <si>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</si>
  <si>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</si>
  <si>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</si>
  <si>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</si>
  <si>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</si>
  <si>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</si>
  <si>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</si>
  <si>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</si>
  <si>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</si>
  <si>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</si>
  <si>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</si>
  <si>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</si>
  <si>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</si>
  <si>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</si>
  <si>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</si>
  <si>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</si>
  <si>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</si>
  <si>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</si>
  <si>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</si>
  <si>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</si>
  <si>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</si>
  <si>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</si>
  <si>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</si>
  <si>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</si>
  <si>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</si>
  <si>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</si>
  <si>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</si>
  <si>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</si>
  <si>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</si>
  <si>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</si>
  <si>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</si>
  <si>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</si>
  <si>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</si>
  <si>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</si>
  <si>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</si>
  <si>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</si>
  <si>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</si>
  <si>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</si>
  <si>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</si>
  <si>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</si>
  <si>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</si>
  <si>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</si>
  <si>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</si>
  <si>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</si>
  <si>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</si>
  <si>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</si>
  <si>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</si>
  <si>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</si>
  <si>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</si>
  <si>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</si>
  <si>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</si>
  <si>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</si>
  <si>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</si>
  <si>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</si>
  <si>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</si>
  <si>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</si>
  <si>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</si>
  <si>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</si>
  <si>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</si>
  <si>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</si>
  <si>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</si>
  <si>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</si>
  <si>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</si>
  <si>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</si>
  <si>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</si>
  <si>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</si>
  <si>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</si>
  <si>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</si>
  <si>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</si>
  <si>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</si>
  <si>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</si>
  <si>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</si>
  <si>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</si>
  <si>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</si>
  <si>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</si>
  <si>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</si>
  <si>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</si>
  <si>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</si>
  <si>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</si>
  <si>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</si>
  <si>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</si>
  <si>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</si>
  <si>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</si>
  <si>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</si>
  <si>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</si>
  <si>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</si>
  <si>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</si>
  <si>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</si>
  <si>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</si>
  <si>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</si>
  <si>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</si>
  <si>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</si>
  <si>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</si>
  <si>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</si>
  <si>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</si>
  <si>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</si>
  <si>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</si>
  <si>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</si>
  <si>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</si>
  <si>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</si>
  <si>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</si>
  <si>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</si>
  <si>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</si>
  <si>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</si>
  <si>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</si>
  <si>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</si>
  <si>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</si>
  <si>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</si>
  <si>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</si>
  <si>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</si>
  <si>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</si>
  <si>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</si>
  <si>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</si>
  <si>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</si>
  <si>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</si>
  <si>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</si>
  <si>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</si>
  <si>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</si>
  <si>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</si>
  <si>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</si>
  <si>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</si>
  <si>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</si>
  <si>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</si>
  <si>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</si>
  <si>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</si>
  <si>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</si>
  <si>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</si>
  <si>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</si>
  <si>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</si>
  <si>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</si>
  <si>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</si>
  <si>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</si>
  <si>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</si>
  <si>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</si>
  <si>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</si>
  <si>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</si>
  <si>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</si>
  <si>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</si>
  <si>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</si>
  <si>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</si>
  <si>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</si>
  <si>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</si>
  <si>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</si>
  <si>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</si>
  <si>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</si>
  <si>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</si>
  <si>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</si>
  <si>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</si>
  <si>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</si>
  <si>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</si>
  <si>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</si>
  <si>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</si>
  <si>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</si>
  <si>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</si>
  <si>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</si>
  <si>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</si>
  <si>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</si>
  <si>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</si>
  <si>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</si>
  <si>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</si>
  <si>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</si>
  <si>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</si>
  <si>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</si>
  <si>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</si>
  <si>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</si>
  <si>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</si>
  <si>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</si>
  <si>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</si>
  <si>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</si>
  <si>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</si>
  <si>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</si>
  <si>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</si>
  <si>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</si>
  <si>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</si>
  <si>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</si>
  <si>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</si>
  <si>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</si>
  <si>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</si>
  <si>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</si>
  <si>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</si>
  <si>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</si>
  <si>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</si>
  <si>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</si>
  <si>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</si>
  <si>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</si>
  <si>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</si>
  <si>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</si>
  <si>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</si>
  <si>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</si>
  <si>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</si>
  <si>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</si>
  <si>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</si>
  <si>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</si>
  <si>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</si>
  <si>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</si>
  <si>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</si>
  <si>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</si>
  <si>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</si>
  <si>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</si>
  <si>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</si>
  <si>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</si>
  <si>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</si>
  <si>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</si>
  <si>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</si>
  <si>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</si>
  <si>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</si>
  <si>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</si>
  <si>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</si>
  <si>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</si>
  <si>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</si>
  <si>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</si>
  <si>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</si>
  <si>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</si>
  <si>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</si>
  <si>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</si>
  <si>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</si>
  <si>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</si>
  <si>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</si>
  <si>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</si>
  <si>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</si>
  <si>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</si>
  <si>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</si>
  <si>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</si>
  <si>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</si>
  <si>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</si>
  <si>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</si>
  <si>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</si>
  <si>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</si>
  <si>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</si>
  <si>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</si>
  <si>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</si>
  <si>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</si>
  <si>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</si>
  <si>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</si>
  <si>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</si>
  <si>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</si>
  <si>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</si>
  <si>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</si>
  <si>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</si>
  <si>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</si>
  <si>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</si>
  <si>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</si>
  <si>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</si>
  <si>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</si>
  <si>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</si>
  <si>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</si>
  <si>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</si>
  <si>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</si>
  <si>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</si>
  <si>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</si>
  <si>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</si>
  <si>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</si>
  <si>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</si>
  <si>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</si>
  <si>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</si>
  <si>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</si>
  <si>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</si>
  <si>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</si>
  <si>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</si>
  <si>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</si>
  <si>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</si>
  <si>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</si>
  <si>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</si>
  <si>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</si>
  <si>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</si>
  <si>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</si>
  <si>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</si>
  <si>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</si>
  <si>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</si>
  <si>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</si>
  <si>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</si>
  <si>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</si>
  <si>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</si>
  <si>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</si>
  <si>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</si>
  <si>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</si>
  <si>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</si>
  <si>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</si>
  <si>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</si>
  <si>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</si>
  <si>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</si>
  <si>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</si>
  <si>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</si>
  <si>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</si>
  <si>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</si>
  <si>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</si>
  <si>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</si>
  <si>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</si>
  <si>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</si>
  <si>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</si>
  <si>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</si>
  <si>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</si>
  <si>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</si>
  <si>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</si>
  <si>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</si>
  <si>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</si>
  <si>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</si>
  <si>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</si>
  <si>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</si>
  <si>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</si>
  <si>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</si>
  <si>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</si>
  <si>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</si>
  <si>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</si>
  <si>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</si>
  <si>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</si>
  <si>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</si>
  <si>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</si>
  <si>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</si>
  <si>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</si>
  <si>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</si>
  <si>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</si>
  <si>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</si>
  <si>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</si>
  <si>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</si>
  <si>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</si>
  <si>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</si>
  <si>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</si>
  <si>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</si>
  <si>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</si>
  <si>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</si>
  <si>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</si>
  <si>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</si>
  <si>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</si>
  <si>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</si>
  <si>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</si>
  <si>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</si>
  <si>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</si>
  <si>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</si>
  <si>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</si>
  <si>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</si>
  <si>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</si>
  <si>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</si>
  <si>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</si>
  <si>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</si>
  <si>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</si>
  <si>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</si>
  <si>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</si>
  <si>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</si>
  <si>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</si>
  <si>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</si>
  <si>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</si>
  <si>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</si>
  <si>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</si>
  <si>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</si>
  <si>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</si>
  <si>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</si>
  <si>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</si>
  <si>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</si>
  <si>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</si>
  <si>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</si>
  <si>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</si>
  <si>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</si>
  <si>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</si>
  <si>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</si>
  <si>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</si>
  <si>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</si>
  <si>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</si>
  <si>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</si>
  <si>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</si>
  <si>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</si>
  <si>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</si>
  <si>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</si>
  <si>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</si>
  <si>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</si>
  <si>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</si>
  <si>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</si>
  <si>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</si>
  <si>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</si>
  <si>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</si>
  <si>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</si>
  <si>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</si>
  <si>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</si>
  <si>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</si>
  <si>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</si>
  <si>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</si>
  <si>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</si>
  <si>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</si>
  <si>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</si>
  <si>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</si>
  <si>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</si>
  <si>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</si>
  <si>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</si>
  <si>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</si>
  <si>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</si>
  <si>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</si>
  <si>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</si>
  <si>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</si>
  <si>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</si>
  <si>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</si>
  <si>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</si>
  <si>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</si>
  <si>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</si>
  <si>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</si>
  <si>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</si>
  <si>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</si>
  <si>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</si>
  <si>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</si>
  <si>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</si>
  <si>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</si>
  <si>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</si>
  <si>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</si>
  <si>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</si>
  <si>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</si>
  <si>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</si>
  <si>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</si>
  <si>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</si>
  <si>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</si>
  <si>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</si>
  <si>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</si>
  <si>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</si>
  <si>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</si>
  <si>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</si>
  <si>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</si>
  <si>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</si>
  <si>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</si>
  <si>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</si>
  <si>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</si>
  <si>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</si>
  <si>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</si>
  <si>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</si>
  <si>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</si>
  <si>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</si>
  <si>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</si>
  <si>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</si>
  <si>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</si>
  <si>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</si>
  <si>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</si>
  <si>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</si>
  <si>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</si>
  <si>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</si>
  <si>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</si>
  <si>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</si>
  <si>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</si>
  <si>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</si>
  <si>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</si>
  <si>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</si>
  <si>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</si>
  <si>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</si>
  <si>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</si>
  <si>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</si>
  <si>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</si>
  <si>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</si>
  <si>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</si>
  <si>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</si>
  <si>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</si>
  <si>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</si>
  <si>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</si>
  <si>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</si>
  <si>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</si>
  <si>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</si>
  <si>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</si>
  <si>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</si>
  <si>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</si>
  <si>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</si>
  <si>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</si>
  <si>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</si>
  <si>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</si>
  <si>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</si>
  <si>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</si>
  <si>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</si>
  <si>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</si>
  <si>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</si>
  <si>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</si>
  <si>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</si>
  <si>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</si>
  <si>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</si>
  <si>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</si>
  <si>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</si>
  <si>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</si>
  <si>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</si>
  <si>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</si>
  <si>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</si>
  <si>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</si>
  <si>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</si>
  <si>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</si>
  <si>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</si>
  <si>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</si>
  <si>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</si>
  <si>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</si>
  <si>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</si>
  <si>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</si>
  <si>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</si>
  <si>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</si>
  <si>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</si>
  <si>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</si>
  <si>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</si>
  <si>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</si>
  <si>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</si>
  <si>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</si>
  <si>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</si>
  <si>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</si>
  <si>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</si>
  <si>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</si>
  <si>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</si>
  <si>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</si>
  <si>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</si>
  <si>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</si>
  <si>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</si>
  <si>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</si>
  <si>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</si>
  <si>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</si>
  <si>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</si>
  <si>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</si>
  <si>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</si>
  <si>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</si>
  <si>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</si>
  <si>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</si>
  <si>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</si>
  <si>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</si>
  <si>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</si>
  <si>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</si>
  <si>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</si>
  <si>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</si>
  <si>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</si>
  <si>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</si>
  <si>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</si>
  <si>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</si>
  <si>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</si>
  <si>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</si>
  <si>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</si>
  <si>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</si>
  <si>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</si>
  <si>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</si>
  <si>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</si>
  <si>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</si>
  <si>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</si>
  <si>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</si>
  <si>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</si>
  <si>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</si>
  <si>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</si>
  <si>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</si>
  <si>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</si>
  <si>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</si>
  <si>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</si>
  <si>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</si>
  <si>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</si>
  <si>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</si>
  <si>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</si>
  <si>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</si>
  <si>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</si>
  <si>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</si>
  <si>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</si>
  <si>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</si>
  <si>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</si>
  <si>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</si>
  <si>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</si>
  <si>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</si>
  <si>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</si>
  <si>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</si>
  <si>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</si>
  <si>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</si>
  <si>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</si>
  <si>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</si>
  <si>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</si>
  <si>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</si>
  <si>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</si>
  <si>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</si>
  <si>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</si>
  <si>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</si>
  <si>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</si>
  <si>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</si>
  <si>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</si>
  <si>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</si>
  <si>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</si>
  <si>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</si>
  <si>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</si>
  <si>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</si>
  <si>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</si>
  <si>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</si>
  <si>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</si>
  <si>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</si>
  <si>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</si>
  <si>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</si>
  <si>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</si>
  <si>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</si>
  <si>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</si>
  <si>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</si>
  <si>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</si>
  <si>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</si>
  <si>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</si>
  <si>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</si>
  <si>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</si>
  <si>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</si>
  <si>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</si>
  <si>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</si>
  <si>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</si>
  <si>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</si>
  <si>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</si>
  <si>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</si>
  <si>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</si>
  <si>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</si>
  <si>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</si>
  <si>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</si>
  <si>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</si>
  <si>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</si>
  <si>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</si>
  <si>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</si>
  <si>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</si>
  <si>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</si>
  <si>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</si>
  <si>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</si>
  <si>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</si>
  <si>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</si>
  <si>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</si>
  <si>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</si>
  <si>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</si>
  <si>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</si>
  <si>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</si>
  <si>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</si>
  <si>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</si>
  <si>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</si>
  <si>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</si>
  <si>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</si>
  <si>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</si>
  <si>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</si>
  <si>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</si>
  <si>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</si>
  <si>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</si>
  <si>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</si>
  <si>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</si>
  <si>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</si>
  <si>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</si>
  <si>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</si>
  <si>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</si>
  <si>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</si>
  <si>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</si>
  <si>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</si>
  <si>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</si>
  <si>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</si>
  <si>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</si>
  <si>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</si>
  <si>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</si>
  <si>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</si>
  <si>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</si>
  <si>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</si>
  <si>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</si>
  <si>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</si>
  <si>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</si>
  <si>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</si>
  <si>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</si>
  <si>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</si>
  <si>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</si>
  <si>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</si>
  <si>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</si>
  <si>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</si>
  <si>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</si>
  <si>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</si>
  <si>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</si>
  <si>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</si>
  <si>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</si>
  <si>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</si>
  <si>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</si>
  <si>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</si>
  <si>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</si>
  <si>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</si>
  <si>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</si>
  <si>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</si>
  <si>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</si>
  <si>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</si>
  <si>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</si>
  <si>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</si>
  <si>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</si>
  <si>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</si>
  <si>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</si>
  <si>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</si>
  <si>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</si>
  <si>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</si>
  <si>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</si>
  <si>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</si>
  <si>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</si>
  <si>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</si>
  <si>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</si>
  <si>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</si>
  <si>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</si>
  <si>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</si>
  <si>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</si>
  <si>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</si>
  <si>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</si>
  <si>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</si>
  <si>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</si>
  <si>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</si>
  <si>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</si>
  <si>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</si>
  <si>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</si>
  <si>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</si>
  <si>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</si>
  <si>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</si>
  <si>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</si>
  <si>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</si>
  <si>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</si>
  <si>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</si>
  <si>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</si>
  <si>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</si>
  <si>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</si>
  <si>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</si>
  <si>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</si>
  <si>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</si>
  <si>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</si>
  <si>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</si>
  <si>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</si>
  <si>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</si>
  <si>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</si>
  <si>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</si>
  <si>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</si>
  <si>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</si>
  <si>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</si>
  <si>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</si>
  <si>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</si>
  <si>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</si>
  <si>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</si>
  <si>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</si>
  <si>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</si>
  <si>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</si>
  <si>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</si>
  <si>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</si>
  <si>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</si>
  <si>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</si>
  <si>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</si>
  <si>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</si>
  <si>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</si>
  <si>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</si>
  <si>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</si>
  <si>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</si>
  <si>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</si>
  <si>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</si>
  <si>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</si>
  <si>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</si>
  <si>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</si>
  <si>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</si>
  <si>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</si>
  <si>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</si>
  <si>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</si>
  <si>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</si>
  <si>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</si>
  <si>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</si>
  <si>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</si>
  <si>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</si>
  <si>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</si>
  <si>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</si>
  <si>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</si>
  <si>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</si>
  <si>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</si>
  <si>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</si>
  <si>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</si>
  <si>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</si>
  <si>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</si>
  <si>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</si>
  <si>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</si>
  <si>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</si>
  <si>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</si>
  <si>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</si>
  <si>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</si>
  <si>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</si>
  <si>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</si>
  <si>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</si>
  <si>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</si>
  <si>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</si>
  <si>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</si>
  <si>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</si>
  <si>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</si>
  <si>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</si>
  <si>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</si>
  <si>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</si>
  <si>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</si>
  <si>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</si>
  <si>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</si>
  <si>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</si>
  <si>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</si>
  <si>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</si>
  <si>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</si>
  <si>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</si>
  <si>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</si>
  <si>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</si>
  <si>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</si>
  <si>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</si>
  <si>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</si>
  <si>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</si>
  <si>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</si>
  <si>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</si>
  <si>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</si>
  <si>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</si>
  <si>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</si>
  <si>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</si>
  <si>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</si>
  <si>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</si>
  <si>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</si>
  <si>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</si>
  <si>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</si>
  <si>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</si>
  <si>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</si>
  <si>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</si>
  <si>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</si>
  <si>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</si>
  <si>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</si>
  <si>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</si>
  <si>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</si>
  <si>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</si>
  <si>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</si>
  <si>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</si>
  <si>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</si>
  <si>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</si>
  <si>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</si>
  <si>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</si>
  <si>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</si>
  <si>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</si>
  <si>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</si>
  <si>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</si>
  <si>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</si>
  <si>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</si>
  <si>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</si>
  <si>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</si>
  <si>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</si>
  <si>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</si>
  <si>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</si>
  <si>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</si>
  <si>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</si>
  <si>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</si>
  <si>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</si>
  <si>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</si>
  <si>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</si>
  <si>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</si>
  <si>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</si>
  <si>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</si>
  <si>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</si>
  <si>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</si>
  <si>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</si>
  <si>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</si>
  <si>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</si>
  <si>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</si>
  <si>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</si>
  <si>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</si>
  <si>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</si>
  <si>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</si>
  <si>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</si>
  <si>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</si>
  <si>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</si>
  <si>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</si>
  <si>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</si>
  <si>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</si>
  <si>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</si>
  <si>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</si>
  <si>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</si>
  <si>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</si>
  <si>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</si>
  <si>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</si>
  <si>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</si>
  <si>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</si>
  <si>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</si>
  <si>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</si>
  <si>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</si>
  <si>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</si>
  <si>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</si>
  <si>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</si>
  <si>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</si>
  <si>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</si>
  <si>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</si>
  <si>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</si>
  <si>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</si>
  <si>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</si>
  <si>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</si>
  <si>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</si>
  <si>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</si>
  <si>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</si>
  <si>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</si>
  <si>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</si>
  <si>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</si>
  <si>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</si>
  <si>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</si>
  <si>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</si>
  <si>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</si>
  <si>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</si>
  <si>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</si>
  <si>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</si>
  <si>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</si>
  <si>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</si>
  <si>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</si>
  <si>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</si>
  <si>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</si>
  <si>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</si>
  <si>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</si>
  <si>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</si>
  <si>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</si>
  <si>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</si>
  <si>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</si>
  <si>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</si>
  <si>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</si>
  <si>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</si>
  <si>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</si>
  <si>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</si>
  <si>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</si>
  <si>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</si>
  <si>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</si>
  <si>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</si>
  <si>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</si>
  <si>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</si>
  <si>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</si>
  <si>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</si>
  <si>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</si>
  <si>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</si>
  <si>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</si>
  <si>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</si>
  <si>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</si>
  <si>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</si>
  <si>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</si>
  <si>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</si>
  <si>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</si>
  <si>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</si>
  <si>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</si>
  <si>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</si>
  <si>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</si>
  <si>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</si>
  <si>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</si>
  <si>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</si>
  <si>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</si>
  <si>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</si>
  <si>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</si>
  <si>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</si>
  <si>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</si>
  <si>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</si>
  <si>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</si>
  <si>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</si>
  <si>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</si>
  <si>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</si>
  <si>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</si>
  <si>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</si>
  <si>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</si>
  <si>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</si>
  <si>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</si>
  <si>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</si>
  <si>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</si>
  <si>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</si>
  <si>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</si>
  <si>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</si>
  <si>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</si>
  <si>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</si>
  <si>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</si>
  <si>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</si>
  <si>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</si>
  <si>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</si>
  <si>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</si>
  <si>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</si>
  <si>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</si>
  <si>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</si>
  <si>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</si>
  <si>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</si>
  <si>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</si>
  <si>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</si>
  <si>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</si>
  <si>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</si>
  <si>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</si>
  <si>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</si>
  <si>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</si>
  <si>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</si>
  <si>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</si>
  <si>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</si>
  <si>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</si>
  <si>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</si>
  <si>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</si>
  <si>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</si>
  <si>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</si>
  <si>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</si>
  <si>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</si>
  <si>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</si>
  <si>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</si>
  <si>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</si>
  <si>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</si>
  <si>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</si>
  <si>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</si>
  <si>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</si>
  <si>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</si>
  <si>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</si>
  <si>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</si>
  <si>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</si>
  <si>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</si>
  <si>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</si>
  <si>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</si>
  <si>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</si>
  <si>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</si>
  <si>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</si>
  <si>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</si>
  <si>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</si>
  <si>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</si>
  <si>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</si>
  <si>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</si>
  <si>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</si>
  <si>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</si>
  <si>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</si>
  <si>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</si>
  <si>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</si>
  <si>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</si>
  <si>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</si>
  <si>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</si>
  <si>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</si>
  <si>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</si>
  <si>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</si>
  <si>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</si>
  <si>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</si>
  <si>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</si>
  <si>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</si>
  <si>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</si>
  <si>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</si>
  <si>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</si>
  <si>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</si>
  <si>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</si>
  <si>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</si>
  <si>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</si>
  <si>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</si>
  <si>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</si>
  <si>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</si>
  <si>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</si>
  <si>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</si>
  <si>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</si>
  <si>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</si>
  <si>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</si>
  <si>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</si>
  <si>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</si>
  <si>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</si>
  <si>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</si>
  <si>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</si>
  <si>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</si>
  <si>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</si>
  <si>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</si>
  <si>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</si>
  <si>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</si>
  <si>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</si>
  <si>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</si>
  <si>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</si>
  <si>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</si>
  <si>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</si>
  <si>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</si>
  <si>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</si>
  <si>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</si>
  <si>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</si>
  <si>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</si>
  <si>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</si>
  <si>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</si>
  <si>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</si>
  <si>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</si>
  <si>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</si>
  <si>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</si>
  <si>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</si>
  <si>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</si>
  <si>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</si>
  <si>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</si>
  <si>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</si>
  <si>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</si>
  <si>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</si>
  <si>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</si>
  <si>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</si>
  <si>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</si>
  <si>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</si>
  <si>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</si>
  <si>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</si>
  <si>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</si>
  <si>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</si>
  <si>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</si>
  <si>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</si>
  <si>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</si>
  <si>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</si>
  <si>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</si>
  <si>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</si>
  <si>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</si>
  <si>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</si>
  <si>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</si>
  <si>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</si>
  <si>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</si>
  <si>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</si>
  <si>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</si>
  <si>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</si>
  <si>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</si>
  <si>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</si>
  <si>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</si>
  <si>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</si>
  <si>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</si>
  <si>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</si>
  <si>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</si>
  <si>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</si>
  <si>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</si>
  <si>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</si>
  <si>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</si>
  <si>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</si>
  <si>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</si>
  <si>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</si>
  <si>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</si>
  <si>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</si>
  <si>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</si>
  <si>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</si>
  <si>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</si>
  <si>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</si>
  <si>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</si>
  <si>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</si>
  <si>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</si>
  <si>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</si>
  <si>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</si>
  <si>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</si>
  <si>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</si>
  <si>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</si>
  <si>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</si>
  <si>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</si>
  <si>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</si>
  <si>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</si>
  <si>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</si>
  <si>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</si>
  <si>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</si>
  <si>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</si>
  <si>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</si>
  <si>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</si>
  <si>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</si>
  <si>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</si>
  <si>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</si>
  <si>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</si>
  <si>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</si>
  <si>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</si>
  <si>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</si>
  <si>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</si>
  <si>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</si>
  <si>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</si>
  <si>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</si>
  <si>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</si>
  <si>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</si>
  <si>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</si>
  <si>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</si>
  <si>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</si>
  <si>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</si>
  <si>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</si>
  <si>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</si>
  <si>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</si>
  <si>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</si>
  <si>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</si>
  <si>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</si>
  <si>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</si>
  <si>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</si>
  <si>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</si>
  <si>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</si>
  <si>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</si>
  <si>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</si>
  <si>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</si>
  <si>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</si>
  <si>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</si>
  <si>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</si>
  <si>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</si>
  <si>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</si>
  <si>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</si>
  <si>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</si>
  <si>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</si>
  <si>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</si>
  <si>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</si>
  <si>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</si>
  <si>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</si>
  <si>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</si>
  <si>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</si>
  <si>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</si>
  <si>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</si>
  <si>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</si>
  <si>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</si>
  <si>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</si>
  <si>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</si>
  <si>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</si>
  <si>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</si>
  <si>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</si>
  <si>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</si>
  <si>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</si>
  <si>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</si>
  <si>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</si>
  <si>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</si>
  <si>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</si>
  <si>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</si>
  <si>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</si>
  <si>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</si>
  <si>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</si>
  <si>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</si>
  <si>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</si>
  <si>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</si>
  <si>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</si>
  <si>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</si>
  <si>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</si>
  <si>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</si>
  <si>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</si>
  <si>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</si>
  <si>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</si>
  <si>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</si>
  <si>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</si>
  <si>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</si>
  <si>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</si>
  <si>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</si>
  <si>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</si>
  <si>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</si>
  <si>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</si>
  <si>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</si>
  <si>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</si>
  <si>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</si>
  <si>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</si>
  <si>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</si>
  <si>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</si>
  <si>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</si>
  <si>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</si>
  <si>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</si>
  <si>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</si>
  <si>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</si>
  <si>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</si>
  <si>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</si>
  <si>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</si>
  <si>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</si>
  <si>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</si>
  <si>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</si>
  <si>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</si>
  <si>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</si>
  <si>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</si>
  <si>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</si>
  <si>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</si>
  <si>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</si>
  <si>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</si>
  <si>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</si>
  <si>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</si>
  <si>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</si>
  <si>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</si>
  <si>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</si>
  <si>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</si>
  <si>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</si>
  <si>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</si>
  <si>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</si>
  <si>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</si>
  <si>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</si>
  <si>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</si>
  <si>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</si>
  <si>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</si>
  <si>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</si>
  <si>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</si>
  <si>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</si>
  <si>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</si>
  <si>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</si>
  <si>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</si>
  <si>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</si>
  <si>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</si>
  <si>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</si>
  <si>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</si>
  <si>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</si>
  <si>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</si>
  <si>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</si>
  <si>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</si>
  <si>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</si>
  <si>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</si>
  <si>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</si>
  <si>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</si>
  <si>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</si>
  <si>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</si>
  <si>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</si>
  <si>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</si>
  <si>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</si>
  <si>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</si>
  <si>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</si>
  <si>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</si>
  <si>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</si>
  <si>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</si>
  <si>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</si>
  <si>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</si>
  <si>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</si>
  <si>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</si>
  <si>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</si>
  <si>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</si>
  <si>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</si>
  <si>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</si>
  <si>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</si>
  <si>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</si>
  <si>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</si>
  <si>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</si>
  <si>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</si>
  <si>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</si>
  <si>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</si>
  <si>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</si>
  <si>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</si>
  <si>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</si>
  <si>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</si>
  <si>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</si>
  <si>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</si>
  <si>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</si>
  <si>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</si>
  <si>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</si>
  <si>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</si>
  <si>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</si>
  <si>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</si>
  <si>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</si>
  <si>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</si>
  <si>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</si>
  <si>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</si>
  <si>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</si>
  <si>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</si>
  <si>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</si>
  <si>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</si>
  <si>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</si>
  <si>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</si>
  <si>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</si>
  <si>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</si>
  <si>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</si>
  <si>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</si>
  <si>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</si>
  <si>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</si>
  <si>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</si>
  <si>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</si>
  <si>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</si>
  <si>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</si>
  <si>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</si>
  <si>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</si>
  <si>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</si>
  <si>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</si>
  <si>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</si>
  <si>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</si>
  <si>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</si>
  <si>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</si>
  <si>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</si>
  <si>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</si>
  <si>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</si>
  <si>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</si>
  <si>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</si>
  <si>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</si>
  <si>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</si>
  <si>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</si>
  <si>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</si>
  <si>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</si>
  <si>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</si>
  <si>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</si>
  <si>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</si>
  <si>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</si>
  <si>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</si>
  <si>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</si>
  <si>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</si>
  <si>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</si>
  <si>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</si>
  <si>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</si>
  <si>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</si>
  <si>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</si>
  <si>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</si>
  <si>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</si>
  <si>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</si>
  <si>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</si>
  <si>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</si>
  <si>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</si>
  <si>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</si>
  <si>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</si>
  <si>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</si>
  <si>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</si>
  <si>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</si>
  <si>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</si>
  <si>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</si>
  <si>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</si>
  <si>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</si>
  <si>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</si>
  <si>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</si>
  <si>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</si>
  <si>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</si>
  <si>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</si>
  <si>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</si>
  <si>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</si>
  <si>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</si>
  <si>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</si>
  <si>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</si>
  <si>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</si>
  <si>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</si>
  <si>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</si>
  <si>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</si>
  <si>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</si>
  <si>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</si>
  <si>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</si>
  <si>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</si>
  <si>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</si>
  <si>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</si>
  <si>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</si>
  <si>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</si>
  <si>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</si>
  <si>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</si>
  <si>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</si>
  <si>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</si>
  <si>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</si>
  <si>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</si>
  <si>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</si>
  <si>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</si>
  <si>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</si>
  <si>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</si>
  <si>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</si>
  <si>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</si>
  <si>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</si>
  <si>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</si>
  <si>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</si>
  <si>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</si>
  <si>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</si>
  <si>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</si>
  <si>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</si>
  <si>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</si>
  <si>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</si>
  <si>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</si>
  <si>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</si>
  <si>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</si>
  <si>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</si>
  <si>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</si>
  <si>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</si>
  <si>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</si>
  <si>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</si>
  <si>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</si>
  <si>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</si>
  <si>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</si>
  <si>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</si>
  <si>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</si>
  <si>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</si>
  <si>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</si>
  <si>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</si>
  <si>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</si>
  <si>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</si>
  <si>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</si>
  <si>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</si>
  <si>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</si>
  <si>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</si>
  <si>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</si>
  <si>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</si>
  <si>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</si>
  <si>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</si>
  <si>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</si>
  <si>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</si>
  <si>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</si>
  <si>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</si>
  <si>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</si>
  <si>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</si>
  <si>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</si>
  <si>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</si>
  <si>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</si>
  <si>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</si>
  <si>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</si>
  <si>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</si>
  <si>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</si>
  <si>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</si>
  <si>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</si>
  <si>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</si>
  <si>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</si>
  <si>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</si>
  <si>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</si>
  <si>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</si>
  <si>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</si>
  <si>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</si>
  <si>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</si>
  <si>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</si>
  <si>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</si>
  <si>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</si>
  <si>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</si>
  <si>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</si>
  <si>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</si>
  <si>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</si>
  <si>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</si>
  <si>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</si>
  <si>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</si>
  <si>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</si>
  <si>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</si>
  <si>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</si>
  <si>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</si>
  <si>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</si>
  <si>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</si>
  <si>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</si>
  <si>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</si>
  <si>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</si>
  <si>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</si>
  <si>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</si>
  <si>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</si>
  <si>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</si>
  <si>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</si>
  <si>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</si>
  <si>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</si>
  <si>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</si>
  <si>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</si>
  <si>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</si>
  <si>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</si>
  <si>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</si>
  <si>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</si>
  <si>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</si>
  <si>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</si>
  <si>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</si>
  <si>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</si>
  <si>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</si>
  <si>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</si>
  <si>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</si>
  <si>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</si>
  <si>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</si>
  <si>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</si>
  <si>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</si>
  <si>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</si>
  <si>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</si>
  <si>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</si>
  <si>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</si>
  <si>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</si>
  <si>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</si>
  <si>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</si>
  <si>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</si>
  <si>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</si>
  <si>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</si>
  <si>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</si>
  <si>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</si>
  <si>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</si>
  <si>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</si>
  <si>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</si>
  <si>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</si>
  <si>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</si>
  <si>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</si>
  <si>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</si>
  <si>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</si>
  <si>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</si>
  <si>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</si>
  <si>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</si>
  <si>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</si>
  <si>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</si>
  <si>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</si>
  <si>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</si>
  <si>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</si>
  <si>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</si>
  <si>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</si>
  <si>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</si>
  <si>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</si>
  <si>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</si>
  <si>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</si>
  <si>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</si>
  <si>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</si>
  <si>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</si>
  <si>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</si>
  <si>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</si>
  <si>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</si>
  <si>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</si>
  <si>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</si>
  <si>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</si>
  <si>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</si>
  <si>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</si>
  <si>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</si>
  <si>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</si>
  <si>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</si>
  <si>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</si>
  <si>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</si>
  <si>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</si>
  <si>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</si>
  <si>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</si>
  <si>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</si>
  <si>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</si>
  <si>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</si>
  <si>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</si>
  <si>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</si>
  <si>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</si>
  <si>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</si>
  <si>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</si>
  <si>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</si>
  <si>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</si>
  <si>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</si>
  <si>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</si>
  <si>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</si>
  <si>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</si>
  <si>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</si>
  <si>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</si>
  <si>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</si>
  <si>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</si>
  <si>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</si>
  <si>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</si>
  <si>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</si>
  <si>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</si>
  <si>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</si>
  <si>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</si>
  <si>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</si>
  <si>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</si>
  <si>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</si>
  <si>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</si>
  <si>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</si>
  <si>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</si>
  <si>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</si>
  <si>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</si>
  <si>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</si>
  <si>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</si>
  <si>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</si>
  <si>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</si>
  <si>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</si>
  <si>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</si>
  <si>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</si>
  <si>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</si>
  <si>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</si>
  <si>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</si>
  <si>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</si>
  <si>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</si>
  <si>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</si>
  <si>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</si>
  <si>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</si>
  <si>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</si>
  <si>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</si>
  <si>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</si>
  <si>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</si>
  <si>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</si>
  <si>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</si>
  <si>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</si>
  <si>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</si>
  <si>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</si>
  <si>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</si>
  <si>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</si>
  <si>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</si>
  <si>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</si>
  <si>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</si>
  <si>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</si>
  <si>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</si>
  <si>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</si>
  <si>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</si>
  <si>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</si>
  <si>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</si>
  <si>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</si>
  <si>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</si>
  <si>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</si>
  <si>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</si>
  <si>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</si>
  <si>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</si>
  <si>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</si>
  <si>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</si>
  <si>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</si>
  <si>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</si>
  <si>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</si>
  <si>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</si>
  <si>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</si>
  <si>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</si>
  <si>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</si>
  <si>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</si>
  <si>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</si>
  <si>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</si>
  <si>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</si>
  <si>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</si>
  <si>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</si>
  <si>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</si>
  <si>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</si>
  <si>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</si>
  <si>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</si>
  <si>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</si>
  <si>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</si>
  <si>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</si>
  <si>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</si>
  <si>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</si>
  <si>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</si>
  <si>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</si>
  <si>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</si>
  <si>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</si>
  <si>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</si>
  <si>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</si>
  <si>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</si>
  <si>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</si>
  <si>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</si>
  <si>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</si>
  <si>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</si>
  <si>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</si>
  <si>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</si>
  <si>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</si>
  <si>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</si>
  <si>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</si>
  <si>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</si>
  <si>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</si>
  <si>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</si>
  <si>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</si>
  <si>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</si>
  <si>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</si>
  <si>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</si>
  <si>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</si>
  <si>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</si>
  <si>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</si>
  <si>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</si>
  <si>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</si>
  <si>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</si>
  <si>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</si>
  <si>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</si>
  <si>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</si>
  <si>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</si>
  <si>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</si>
  <si>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</si>
  <si>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</si>
  <si>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</si>
  <si>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</si>
  <si>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</si>
  <si>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</si>
  <si>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</si>
  <si>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</si>
  <si>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</si>
  <si>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</si>
  <si>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</si>
  <si>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</si>
  <si>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</si>
  <si>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</si>
  <si>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</si>
  <si>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</si>
  <si>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</si>
  <si>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</si>
  <si>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</si>
  <si>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</si>
  <si>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</si>
  <si>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</si>
  <si>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</si>
  <si>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</si>
  <si>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</si>
  <si>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</si>
  <si>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</si>
  <si>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</si>
  <si>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</si>
  <si>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</si>
  <si>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</si>
  <si>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</si>
  <si>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</si>
  <si>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</si>
  <si>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</si>
  <si>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</si>
  <si>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</si>
  <si>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</si>
  <si>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</si>
  <si>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</si>
  <si>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</si>
  <si>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</si>
  <si>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</si>
  <si>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</si>
  <si>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</si>
  <si>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</si>
  <si>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</si>
  <si>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</si>
  <si>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</si>
  <si>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</si>
  <si>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</si>
  <si>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</si>
  <si>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</si>
  <si>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</si>
  <si>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</si>
  <si>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</si>
  <si>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</si>
  <si>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</si>
  <si>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</si>
  <si>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</si>
  <si>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</si>
  <si>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</si>
  <si>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</si>
  <si>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</si>
  <si>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</si>
  <si>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</si>
  <si>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</si>
  <si>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</si>
  <si>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</si>
  <si>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</si>
  <si>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</si>
  <si>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</si>
  <si>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</si>
  <si>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</si>
  <si>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</si>
  <si>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</si>
  <si>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</si>
  <si>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</si>
  <si>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</si>
  <si>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</si>
  <si>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</si>
  <si>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</si>
  <si>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</si>
  <si>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</si>
  <si>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</si>
  <si>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</si>
  <si>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</si>
  <si>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</si>
  <si>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</si>
  <si>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</si>
  <si>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</si>
  <si>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</si>
  <si>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</si>
  <si>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</si>
  <si>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</si>
  <si>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</si>
  <si>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</si>
  <si>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</si>
  <si>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</si>
  <si>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</si>
  <si>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</si>
  <si>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</si>
  <si>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</si>
  <si>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</si>
  <si>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</si>
  <si>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</si>
  <si>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</si>
  <si>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</si>
  <si>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</si>
  <si>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</si>
  <si>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</si>
  <si>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</si>
  <si>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</si>
  <si>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</si>
  <si>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</si>
  <si>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</si>
  <si>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</si>
  <si>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</si>
  <si>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</si>
  <si>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</si>
  <si>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</si>
  <si>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</si>
  <si>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</si>
  <si>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</si>
  <si>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</si>
  <si>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</si>
  <si>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</si>
  <si>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</si>
  <si>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</si>
  <si>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</si>
  <si>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</si>
  <si>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</si>
  <si>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</si>
  <si>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</si>
  <si>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</si>
  <si>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</si>
  <si>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</si>
  <si>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</si>
  <si>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</si>
  <si>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</si>
  <si>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</si>
  <si>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</si>
  <si>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</si>
  <si>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</si>
  <si>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</si>
  <si>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</si>
  <si>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</si>
  <si>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</si>
  <si>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</si>
  <si>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</si>
  <si>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</si>
  <si>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</si>
  <si>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</si>
  <si>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</si>
  <si>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</si>
  <si>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</si>
  <si>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</si>
  <si>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</si>
  <si>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</si>
  <si>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</si>
  <si>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</si>
  <si>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</si>
  <si>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</si>
  <si>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</si>
  <si>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</si>
  <si>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</si>
  <si>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</si>
  <si>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</si>
  <si>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</si>
  <si>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</si>
  <si>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</si>
  <si>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</si>
  <si>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</si>
  <si>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</si>
  <si>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</si>
  <si>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</si>
  <si>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</si>
  <si>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</si>
  <si>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</si>
  <si>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</si>
  <si>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</si>
  <si>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</si>
  <si>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</si>
  <si>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</si>
  <si>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</si>
  <si>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</si>
  <si>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</si>
  <si>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</si>
  <si>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</si>
  <si>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</si>
  <si>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</si>
  <si>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</si>
  <si>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</si>
  <si>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</si>
  <si>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</si>
  <si>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</si>
  <si>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</si>
  <si>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</si>
  <si>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</si>
  <si>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</si>
  <si>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</si>
  <si>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</si>
  <si>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</si>
  <si>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</si>
  <si>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</si>
  <si>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</si>
  <si>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</si>
  <si>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</si>
  <si>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</si>
  <si>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</si>
  <si>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</si>
  <si>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</si>
  <si>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</si>
  <si>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</si>
  <si>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</si>
  <si>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</si>
  <si>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</si>
  <si>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</si>
  <si>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</si>
  <si>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</si>
  <si>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</si>
  <si>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</si>
  <si>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</si>
  <si>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</si>
  <si>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</si>
  <si>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</si>
  <si>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</si>
  <si>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</si>
  <si>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</si>
  <si>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</si>
  <si>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</si>
  <si>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</si>
  <si>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</si>
  <si>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</si>
  <si>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</si>
  <si>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</si>
  <si>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</si>
  <si>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</si>
  <si>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</si>
  <si>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</si>
  <si>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</si>
  <si>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</si>
  <si>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</si>
  <si>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</si>
  <si>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</si>
  <si>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</si>
  <si>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</si>
  <si>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</si>
  <si>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</si>
  <si>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</si>
  <si>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</si>
  <si>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</si>
  <si>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</si>
  <si>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</si>
  <si>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</si>
  <si>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</si>
  <si>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</si>
  <si>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</si>
  <si>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</si>
  <si>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</si>
  <si>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</si>
  <si>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</si>
  <si>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</si>
  <si>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</si>
  <si>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</si>
  <si>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</si>
  <si>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</si>
  <si>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</si>
  <si>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</si>
  <si>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</si>
  <si>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</si>
  <si>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</si>
  <si>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</si>
  <si>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</si>
  <si>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</si>
  <si>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</si>
  <si>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</si>
  <si>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</si>
  <si>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</si>
  <si>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</si>
  <si>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</si>
  <si>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</si>
  <si>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</si>
  <si>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</si>
  <si>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</si>
  <si>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</si>
  <si>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</si>
  <si>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</si>
  <si>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</si>
  <si>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</si>
  <si>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</si>
  <si>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</si>
  <si>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</si>
  <si>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</si>
  <si>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</si>
  <si>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</si>
  <si>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</si>
  <si>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</si>
  <si>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</si>
  <si>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</si>
  <si>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</si>
  <si>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</si>
  <si>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</si>
  <si>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</si>
  <si>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</si>
  <si>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</si>
  <si>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</si>
  <si>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</si>
  <si>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</si>
  <si>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</si>
  <si>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</si>
  <si>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</si>
  <si>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</si>
  <si>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</si>
  <si>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</si>
  <si>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</si>
  <si>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</si>
  <si>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</si>
  <si>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</si>
  <si>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</si>
  <si>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</si>
  <si>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</si>
  <si>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</si>
  <si>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</si>
  <si>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</si>
  <si>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</si>
  <si>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</si>
  <si>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</si>
  <si>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</si>
  <si>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</si>
  <si>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</si>
  <si>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</si>
  <si>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</si>
  <si>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</si>
  <si>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</si>
  <si>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</si>
  <si>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</si>
  <si>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</si>
  <si>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</si>
  <si>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</si>
  <si>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</si>
  <si>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</si>
  <si>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</si>
  <si>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</si>
  <si>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</si>
  <si>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</si>
  <si>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</si>
  <si>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</si>
  <si>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</si>
  <si>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</si>
  <si>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</si>
  <si>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</si>
  <si>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</si>
  <si>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</si>
  <si>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</si>
  <si>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</si>
  <si>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</si>
  <si>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</si>
  <si>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</si>
  <si>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</si>
  <si>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</si>
  <si>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</si>
  <si>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</si>
  <si>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</si>
  <si>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</si>
  <si>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</si>
  <si>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</si>
  <si>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</si>
  <si>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</si>
  <si>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</si>
  <si>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</si>
  <si>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</si>
  <si>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</si>
  <si>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</si>
  <si>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</si>
  <si>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</si>
  <si>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</si>
  <si>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</si>
  <si>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</si>
  <si>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</si>
  <si>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</si>
  <si>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</si>
  <si>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</si>
  <si>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</si>
  <si>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</si>
  <si>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</si>
  <si>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</si>
  <si>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</si>
  <si>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</si>
  <si>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</si>
  <si>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</si>
  <si>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</si>
  <si>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</si>
  <si>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</si>
  <si>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</si>
  <si>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</si>
  <si>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</si>
  <si>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</si>
  <si>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</si>
  <si>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</si>
  <si>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</si>
  <si>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</si>
  <si>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</si>
  <si>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</si>
  <si>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</si>
  <si>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</si>
  <si>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</si>
  <si>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</si>
  <si>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</si>
  <si>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</si>
  <si>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</si>
  <si>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</si>
  <si>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</si>
  <si>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</si>
  <si>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</si>
  <si>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</si>
  <si>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</si>
  <si>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</si>
  <si>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</si>
  <si>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</si>
  <si>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</si>
  <si>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</si>
  <si>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</si>
  <si>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</si>
  <si>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</si>
  <si>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</si>
  <si>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</si>
  <si>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</si>
  <si>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</si>
  <si>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</si>
  <si>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</si>
  <si>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</si>
  <si>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</si>
  <si>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</si>
  <si>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</si>
  <si>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</si>
  <si>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</si>
  <si>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</si>
  <si>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</si>
  <si>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</si>
  <si>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</si>
  <si>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</si>
  <si>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</si>
  <si>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</si>
  <si>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</si>
  <si>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</si>
  <si>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</si>
  <si>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</si>
  <si>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</si>
  <si>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</si>
  <si>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</si>
  <si>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</si>
  <si>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</si>
  <si>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</si>
  <si>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</si>
  <si>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</si>
  <si>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</si>
  <si>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</si>
  <si>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</si>
  <si>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</si>
  <si>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</si>
  <si>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</si>
  <si>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</si>
  <si>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</si>
  <si>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</si>
  <si>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</si>
  <si>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</si>
  <si>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</si>
  <si>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</si>
  <si>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</si>
  <si>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</si>
  <si>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</si>
  <si>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</si>
  <si>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</si>
  <si>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</si>
  <si>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</si>
  <si>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</si>
  <si>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</si>
  <si>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</si>
  <si>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</si>
  <si>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</si>
  <si>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</si>
  <si>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</si>
  <si>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</si>
  <si>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</si>
  <si>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</si>
  <si>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</si>
  <si>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</si>
  <si>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</si>
  <si>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</si>
  <si>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</si>
  <si>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</si>
  <si>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</si>
  <si>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</si>
  <si>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</si>
  <si>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</si>
  <si>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</si>
  <si>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</si>
  <si>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</si>
  <si>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</si>
  <si>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</si>
  <si>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</si>
  <si>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</si>
  <si>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</si>
  <si>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</si>
  <si>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</si>
  <si>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</si>
  <si>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</si>
  <si>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</si>
  <si>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</si>
  <si>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</si>
  <si>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</si>
  <si>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</si>
  <si>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</si>
  <si>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</si>
  <si>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</si>
  <si>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</si>
  <si>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</si>
  <si>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</si>
  <si>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</si>
  <si>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</si>
  <si>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</si>
  <si>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</si>
  <si>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</si>
  <si>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</si>
  <si>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</si>
  <si>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</si>
  <si>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</si>
  <si>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</si>
  <si>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</si>
  <si>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</si>
  <si>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</si>
  <si>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</si>
  <si>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</si>
  <si>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</si>
  <si>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</si>
  <si>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</si>
  <si>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</si>
  <si>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</si>
  <si>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</si>
  <si>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</si>
  <si>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</si>
  <si>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</si>
  <si>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</si>
  <si>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</si>
  <si>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</si>
  <si>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</si>
  <si>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</si>
  <si>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</si>
  <si>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</si>
  <si>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</si>
  <si>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</si>
  <si>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</si>
  <si>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</si>
  <si>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</si>
  <si>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</si>
  <si>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</si>
  <si>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</si>
  <si>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</si>
  <si>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</si>
  <si>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</si>
  <si>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</si>
  <si>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</si>
  <si>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</si>
  <si>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</si>
  <si>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</si>
  <si>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</si>
  <si>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</si>
  <si>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</si>
  <si>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</si>
  <si>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</si>
  <si>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</si>
  <si>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</si>
  <si>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</si>
  <si>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</si>
  <si>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</si>
  <si>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</si>
  <si>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</si>
  <si>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</si>
  <si>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</si>
  <si>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</si>
  <si>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</si>
  <si>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</si>
  <si>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</si>
  <si>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</si>
  <si>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</si>
  <si>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</si>
  <si>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</si>
  <si>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</si>
  <si>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</si>
  <si>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</si>
  <si>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</si>
  <si>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</si>
  <si>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</si>
  <si>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</si>
  <si>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</si>
  <si>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</si>
  <si>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</si>
  <si>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</si>
  <si>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</si>
  <si>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</si>
  <si>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</si>
  <si>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</si>
  <si>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</si>
  <si>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</si>
  <si>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</si>
  <si>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</si>
  <si>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</si>
  <si>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</si>
  <si>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</si>
  <si>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</si>
  <si>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</si>
  <si>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</si>
  <si>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</si>
  <si>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</si>
  <si>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</si>
  <si>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</si>
  <si>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</si>
  <si>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</si>
  <si>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</si>
  <si>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</si>
  <si>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</si>
  <si>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</si>
  <si>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</si>
  <si>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</si>
  <si>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</si>
  <si>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</si>
  <si>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</si>
  <si>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</si>
  <si>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</si>
  <si>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</si>
  <si>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</si>
  <si>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</si>
  <si>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</si>
  <si>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</si>
  <si>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</si>
  <si>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</si>
  <si>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</si>
  <si>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</si>
  <si>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</si>
  <si>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</si>
  <si>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</si>
  <si>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</si>
  <si>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</si>
  <si>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</si>
  <si>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</si>
  <si>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</si>
  <si>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</si>
  <si>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</si>
  <si>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</si>
  <si>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</si>
  <si>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</si>
  <si>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</si>
  <si>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</si>
  <si>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</si>
  <si>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</si>
  <si>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</si>
  <si>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</si>
  <si>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</si>
  <si>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</si>
  <si>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</si>
  <si>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</si>
  <si>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</si>
  <si>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</si>
  <si>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</si>
  <si>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</si>
  <si>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</si>
  <si>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</si>
  <si>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</si>
  <si>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</si>
  <si>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</si>
  <si>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</si>
  <si>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</si>
  <si>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</si>
  <si>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</si>
  <si>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</si>
  <si>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</si>
  <si>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</si>
  <si>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</si>
  <si>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</si>
  <si>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</si>
  <si>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</si>
  <si>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</si>
  <si>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</si>
  <si>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</si>
  <si>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</si>
  <si>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</si>
  <si>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</si>
  <si>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</si>
  <si>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</si>
  <si>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</si>
  <si>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</si>
  <si>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</si>
  <si>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</si>
  <si>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</si>
  <si>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</si>
  <si>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</si>
  <si>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</si>
  <si>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</si>
  <si>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</si>
  <si>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</si>
  <si>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</si>
  <si>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</si>
  <si>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</si>
  <si>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</si>
  <si>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</si>
  <si>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</si>
  <si>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</si>
  <si>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</si>
  <si>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</si>
  <si>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</si>
  <si>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</si>
  <si>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</si>
  <si>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</si>
  <si>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</si>
  <si>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</si>
  <si>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</si>
  <si>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</si>
  <si>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</si>
  <si>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</si>
  <si>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</si>
  <si>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</si>
  <si>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</si>
  <si>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</si>
  <si>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</si>
  <si>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</si>
  <si>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</si>
  <si>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</si>
  <si>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</si>
  <si>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</si>
  <si>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</si>
  <si>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</si>
  <si>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</si>
  <si>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</si>
  <si>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</si>
  <si>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</si>
  <si>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</si>
  <si>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</si>
  <si>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</si>
  <si>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</si>
  <si>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</si>
  <si>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</si>
  <si>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</si>
  <si>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</si>
  <si>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</si>
  <si>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</si>
  <si>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</si>
  <si>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</si>
  <si>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</si>
  <si>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</si>
  <si>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</si>
  <si>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</si>
  <si>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</si>
  <si>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</si>
  <si>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</si>
  <si>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</si>
  <si>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</si>
  <si>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</si>
  <si>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</si>
  <si>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</si>
  <si>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</si>
  <si>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</si>
  <si>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</si>
  <si>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</si>
  <si>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</si>
  <si>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</si>
  <si>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</si>
  <si>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</si>
  <si>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</si>
  <si>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</si>
  <si>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</si>
  <si>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</si>
  <si>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</si>
  <si>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</si>
  <si>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</si>
  <si>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</si>
  <si>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</si>
  <si>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</si>
  <si>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</si>
  <si>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</si>
  <si>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</si>
  <si>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</si>
  <si>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</si>
  <si>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</si>
  <si>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</si>
  <si>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</si>
  <si>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</si>
  <si>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</si>
  <si>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</si>
  <si>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</si>
  <si>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</si>
  <si>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</si>
  <si>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</si>
  <si>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</si>
  <si>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</si>
  <si>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</si>
  <si>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</si>
  <si>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</si>
  <si>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</si>
  <si>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</si>
  <si>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</si>
  <si>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</si>
  <si>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</si>
  <si>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</si>
  <si>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</si>
  <si>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</si>
  <si>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</si>
  <si>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</si>
  <si>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</si>
  <si>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</si>
  <si>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</si>
  <si>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</si>
  <si>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</si>
  <si>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</si>
  <si>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</si>
  <si>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</si>
  <si>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</si>
  <si>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</si>
  <si>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</si>
  <si>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</si>
  <si>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</si>
  <si>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</si>
  <si>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</si>
  <si>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</si>
  <si>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</si>
  <si>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</si>
  <si>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</si>
  <si>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</si>
  <si>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</si>
  <si>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</si>
  <si>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</si>
  <si>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</si>
  <si>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</si>
  <si>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</si>
  <si>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</si>
  <si>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</si>
  <si>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</si>
  <si>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</si>
  <si>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</si>
  <si>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</si>
  <si>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</si>
  <si>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</si>
  <si>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</si>
  <si>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</si>
  <si>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</si>
  <si>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</si>
  <si>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</si>
  <si>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</si>
  <si>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</si>
  <si>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</si>
  <si>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</si>
  <si>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</si>
  <si>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</si>
  <si>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</si>
  <si>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</si>
  <si>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</si>
  <si>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</si>
  <si>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</si>
  <si>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</si>
  <si>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</si>
  <si>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</si>
  <si>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</si>
  <si>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</si>
  <si>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</si>
  <si>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</si>
  <si>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</si>
  <si>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</si>
  <si>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</si>
  <si>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</si>
  <si>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</si>
  <si>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</si>
  <si>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</si>
  <si>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</si>
  <si>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</si>
  <si>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</si>
  <si>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</si>
  <si>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</si>
  <si>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</si>
  <si>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</si>
  <si>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</si>
  <si>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</si>
  <si>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</si>
  <si>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</si>
  <si>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</si>
  <si>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</si>
  <si>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</si>
  <si>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</si>
  <si>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</si>
  <si>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</si>
  <si>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</si>
  <si>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</si>
  <si>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</si>
  <si>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</si>
  <si>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</si>
  <si>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</si>
  <si>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</si>
  <si>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</si>
  <si>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</si>
  <si>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</si>
  <si>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</si>
  <si>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</si>
  <si>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</si>
  <si>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</si>
  <si>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</si>
  <si>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</si>
  <si>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</si>
  <si>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</si>
  <si>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</si>
  <si>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</si>
  <si>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</si>
  <si>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</si>
  <si>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</si>
  <si>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</si>
  <si>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</si>
  <si>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</si>
  <si>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</si>
  <si>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</si>
  <si>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</si>
  <si>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</si>
  <si>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</si>
  <si>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</si>
  <si>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</si>
  <si>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</si>
  <si>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</si>
  <si>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</si>
  <si>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</si>
  <si>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</si>
  <si>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</si>
  <si>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</si>
  <si>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</si>
  <si>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</si>
  <si>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</si>
  <si>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</si>
  <si>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</si>
  <si>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</si>
  <si>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</si>
  <si>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</si>
  <si>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</si>
  <si>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</si>
  <si>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</si>
  <si>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</si>
  <si>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</si>
  <si>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</si>
  <si>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</si>
  <si>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</si>
  <si>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</si>
  <si>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</si>
  <si>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</si>
  <si>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</si>
  <si>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</si>
  <si>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</si>
  <si>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</si>
  <si>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</si>
  <si>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</si>
  <si>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</si>
  <si>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</si>
  <si>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</si>
  <si>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</si>
  <si>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</si>
  <si>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</si>
  <si>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</si>
  <si>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</si>
  <si>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</si>
  <si>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</si>
  <si>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</si>
  <si>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</si>
  <si>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</si>
  <si>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</si>
  <si>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</si>
  <si>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</si>
  <si>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</si>
  <si>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</si>
  <si>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</si>
  <si>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</si>
  <si>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</si>
  <si>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</si>
  <si>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</si>
  <si>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</si>
  <si>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</si>
  <si>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</si>
  <si>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</si>
  <si>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</si>
  <si>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</si>
  <si>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</si>
  <si>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</si>
  <si>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</si>
  <si>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</si>
  <si>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</si>
  <si>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</si>
  <si>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</si>
  <si>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</si>
  <si>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</si>
  <si>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</si>
  <si>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</si>
  <si>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</si>
  <si>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</si>
  <si>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</si>
  <si>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</si>
  <si>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</si>
  <si>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</si>
  <si>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</si>
  <si>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</si>
  <si>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</si>
  <si>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</si>
  <si>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</si>
  <si>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</si>
  <si>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</si>
  <si>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</si>
  <si>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</si>
  <si>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</si>
  <si>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</si>
  <si>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</si>
  <si>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</si>
  <si>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</si>
  <si>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</si>
  <si>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</si>
  <si>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</si>
  <si>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</si>
  <si>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</si>
  <si>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</si>
  <si>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</si>
  <si>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</si>
  <si>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</si>
  <si>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</si>
  <si>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</si>
  <si>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</si>
  <si>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</si>
  <si>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</si>
  <si>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</si>
  <si>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</si>
  <si>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</si>
  <si>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</si>
  <si>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</si>
  <si>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</si>
  <si>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</si>
  <si>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</si>
  <si>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</si>
  <si>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</si>
  <si>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</si>
  <si>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</si>
  <si>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</si>
  <si>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</si>
  <si>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</si>
  <si>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</si>
  <si>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</si>
  <si>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</si>
  <si>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</si>
  <si>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</si>
  <si>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</si>
  <si>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</si>
  <si>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</si>
  <si>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</si>
  <si>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</si>
  <si>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</si>
  <si>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</si>
  <si>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</si>
  <si>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</si>
  <si>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</si>
  <si>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</si>
  <si>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</si>
  <si>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</si>
  <si>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</si>
  <si>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</si>
  <si>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</si>
  <si>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</si>
  <si>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</si>
  <si>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</si>
  <si>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</si>
  <si>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</si>
  <si>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</si>
  <si>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</si>
  <si>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</si>
  <si>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</si>
  <si>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</si>
  <si>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</si>
  <si>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</si>
  <si>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</si>
  <si>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</si>
  <si>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</si>
  <si>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</si>
  <si>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</si>
  <si>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</si>
  <si>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</si>
  <si>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</si>
  <si>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</si>
  <si>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</si>
  <si>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</si>
  <si>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</si>
  <si>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</si>
  <si>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</si>
  <si>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</si>
  <si>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</si>
  <si>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</si>
  <si>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</si>
  <si>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</si>
  <si>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</si>
  <si>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</si>
  <si>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</si>
  <si>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</si>
  <si>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</si>
  <si>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</si>
  <si>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</si>
  <si>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</si>
  <si>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</si>
  <si>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</si>
  <si>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</si>
  <si>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</si>
  <si>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</si>
  <si>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</si>
  <si>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</si>
  <si>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</si>
  <si>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</si>
  <si>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</si>
  <si>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</si>
  <si>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</si>
  <si>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</si>
  <si>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</si>
  <si>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</si>
  <si>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</si>
  <si>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</si>
  <si>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</si>
  <si>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</si>
  <si>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</si>
  <si>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</si>
  <si>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</si>
  <si>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</si>
  <si>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</si>
  <si>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</si>
  <si>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</si>
  <si>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</si>
  <si>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</si>
  <si>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</si>
  <si>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</si>
  <si>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</si>
  <si>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</si>
  <si>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</si>
  <si>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</si>
  <si>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</si>
  <si>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</si>
  <si>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</si>
  <si>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</si>
  <si>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</si>
  <si>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</si>
  <si>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</si>
  <si>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</si>
  <si>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</si>
  <si>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</si>
  <si>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</si>
  <si>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</si>
  <si>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</si>
  <si>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</si>
  <si>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</si>
  <si>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</si>
  <si>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</si>
  <si>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</si>
  <si>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</si>
  <si>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</si>
  <si>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</si>
  <si>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</si>
  <si>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</si>
  <si>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</si>
  <si>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</si>
  <si>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</si>
  <si>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</si>
  <si>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</si>
  <si>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</si>
  <si>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</si>
  <si>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</si>
  <si>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</si>
  <si>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</si>
  <si>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</si>
  <si>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</si>
  <si>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</si>
  <si>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</si>
  <si>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</si>
  <si>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</si>
  <si>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</si>
  <si>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</si>
  <si>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</si>
  <si>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</si>
  <si>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</si>
  <si>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</si>
  <si>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</si>
  <si>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</si>
  <si>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</si>
  <si>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</si>
  <si>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</si>
  <si>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</si>
  <si>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</si>
  <si>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</si>
  <si>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</si>
  <si>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</si>
  <si>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</si>
  <si>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</si>
  <si>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</si>
  <si>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</si>
  <si>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</si>
  <si>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</si>
  <si>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</si>
  <si>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</si>
  <si>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</si>
  <si>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</si>
  <si>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</si>
  <si>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</si>
  <si>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</si>
  <si>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</si>
  <si>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</si>
  <si>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</si>
  <si>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</si>
  <si>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</si>
  <si>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</si>
  <si>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</si>
  <si>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</si>
  <si>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</si>
  <si>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</si>
  <si>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</si>
  <si>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</si>
  <si>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</si>
  <si>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</si>
  <si>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</si>
  <si>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</si>
  <si>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</si>
  <si>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</si>
  <si>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</si>
  <si>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</si>
  <si>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</si>
  <si>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</si>
  <si>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</si>
  <si>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</si>
  <si>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</si>
  <si>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</si>
  <si>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</si>
  <si>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</si>
  <si>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</si>
  <si>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</si>
  <si>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</si>
  <si>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</si>
  <si>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</si>
  <si>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</si>
  <si>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</si>
  <si>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</si>
  <si>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</si>
  <si>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</si>
  <si>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</si>
  <si>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</si>
  <si>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</si>
  <si>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</si>
  <si>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</si>
  <si>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</si>
  <si>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</si>
  <si>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</si>
  <si>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</si>
  <si>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</si>
  <si>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</si>
  <si>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</si>
  <si>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</si>
  <si>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</si>
  <si>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</si>
  <si>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</si>
  <si>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</si>
  <si>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</si>
  <si>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</si>
  <si>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</si>
  <si>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</si>
  <si>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</si>
  <si>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</si>
  <si>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</si>
  <si>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</si>
  <si>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</si>
  <si>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</si>
  <si>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</si>
  <si>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</si>
  <si>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</si>
  <si>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</si>
  <si>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</si>
  <si>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</si>
  <si>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</si>
  <si>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</si>
  <si>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</si>
  <si>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</si>
  <si>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</si>
  <si>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</si>
  <si>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</si>
  <si>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</si>
  <si>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</si>
  <si>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</si>
  <si>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</si>
  <si>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</si>
  <si>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</si>
  <si>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</si>
  <si>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</si>
  <si>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</si>
  <si>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</si>
  <si>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</si>
  <si>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</si>
  <si>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</si>
  <si>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</si>
  <si>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</si>
  <si>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</si>
  <si>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</si>
  <si>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</si>
  <si>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</si>
  <si>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</si>
  <si>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</si>
  <si>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</si>
  <si>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</si>
  <si>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</si>
  <si>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</si>
  <si>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</si>
  <si>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</si>
  <si>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</si>
  <si>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</si>
  <si>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</si>
  <si>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</si>
  <si>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</si>
  <si>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</si>
  <si>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</si>
  <si>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</si>
  <si>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</si>
  <si>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</si>
  <si>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</si>
  <si>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</si>
  <si>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</si>
  <si>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</si>
  <si>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</si>
  <si>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</si>
  <si>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</si>
  <si>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</si>
  <si>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</si>
  <si>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</si>
  <si>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</si>
  <si>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</si>
  <si>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</si>
  <si>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</si>
  <si>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</si>
  <si>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</si>
  <si>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</si>
  <si>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</si>
  <si>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</si>
  <si>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</si>
  <si>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</si>
  <si>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</si>
  <si>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</si>
  <si>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</si>
  <si>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</si>
  <si>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</si>
  <si>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</si>
  <si>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</si>
  <si>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</si>
  <si>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</si>
  <si>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</si>
  <si>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</si>
  <si>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</si>
  <si>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</si>
  <si>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</si>
  <si>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</si>
  <si>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</si>
  <si>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</si>
  <si>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</si>
  <si>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</si>
  <si>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</si>
  <si>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</si>
  <si>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</si>
  <si>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</si>
  <si>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</si>
  <si>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</si>
  <si>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</si>
  <si>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</si>
  <si>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</si>
  <si>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</si>
  <si>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</si>
  <si>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</si>
  <si>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</si>
  <si>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</si>
  <si>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</si>
  <si>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</si>
  <si>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</si>
  <si>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</si>
  <si>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</si>
  <si>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</si>
  <si>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</si>
  <si>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</si>
  <si>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</si>
  <si>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</si>
  <si>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</si>
  <si>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</si>
  <si>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</si>
  <si>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</si>
  <si>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</si>
  <si>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</si>
  <si>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</si>
  <si>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</si>
  <si>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</si>
  <si>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</si>
  <si>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</si>
  <si>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</si>
  <si>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</si>
  <si>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</si>
  <si>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</si>
  <si>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</si>
  <si>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</si>
  <si>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</si>
  <si>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</si>
  <si>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</si>
  <si>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</si>
  <si>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</si>
  <si>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</si>
  <si>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</si>
  <si>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</si>
  <si>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</si>
  <si>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</si>
  <si>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</si>
  <si>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</si>
  <si>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</si>
  <si>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</si>
  <si>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</si>
  <si>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</si>
  <si>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</si>
  <si>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</si>
  <si>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</si>
  <si>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</si>
  <si>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</si>
  <si>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</si>
  <si>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</si>
  <si>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</si>
  <si>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</si>
  <si>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</si>
  <si>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</si>
  <si>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</si>
  <si>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</si>
  <si>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</si>
  <si>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</si>
  <si>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</si>
  <si>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</si>
  <si>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</si>
  <si>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</si>
  <si>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</si>
  <si>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</si>
  <si>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</si>
  <si>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</si>
  <si>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</si>
  <si>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</si>
  <si>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</si>
  <si>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</si>
  <si>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</si>
  <si>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</si>
  <si>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</si>
  <si>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</si>
  <si>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</si>
  <si>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</si>
  <si>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</si>
  <si>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</si>
  <si>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</si>
  <si>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</si>
  <si>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</si>
  <si>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</si>
  <si>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</si>
  <si>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</si>
  <si>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</si>
  <si>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</si>
  <si>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</si>
  <si>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</si>
  <si>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</si>
  <si>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</si>
  <si>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</si>
  <si>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</si>
  <si>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</si>
  <si>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</si>
  <si>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</si>
  <si>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</si>
  <si>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</si>
  <si>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</si>
  <si>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</si>
  <si>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</si>
  <si>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</si>
  <si>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</si>
  <si>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</si>
  <si>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</si>
  <si>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</si>
  <si>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</si>
  <si>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</si>
  <si>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</si>
  <si>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</si>
  <si>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</si>
  <si>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</si>
  <si>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</si>
  <si>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</si>
  <si>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</si>
  <si>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</si>
  <si>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</si>
  <si>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</si>
  <si>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</si>
  <si>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</si>
  <si>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</si>
  <si>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</si>
  <si>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</si>
  <si>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</si>
  <si>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</si>
  <si>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</si>
  <si>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</si>
  <si>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</si>
  <si>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</si>
  <si>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</si>
  <si>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</si>
  <si>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</si>
  <si>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</si>
  <si>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</si>
  <si>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</si>
  <si>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</si>
  <si>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</si>
  <si>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</si>
  <si>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</si>
  <si>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</si>
  <si>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</si>
  <si>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</si>
  <si>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</si>
  <si>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</si>
  <si>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</si>
  <si>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</si>
  <si>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</si>
  <si>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</si>
  <si>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</si>
  <si>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</si>
  <si>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</si>
  <si>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</si>
  <si>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</si>
  <si>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</si>
  <si>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</si>
  <si>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</si>
  <si>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</si>
  <si>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</si>
  <si>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</si>
  <si>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</si>
  <si>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</si>
  <si>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</si>
  <si>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</si>
  <si>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</si>
  <si>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</si>
  <si>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</si>
  <si>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</si>
  <si>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</si>
  <si>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</si>
  <si>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</si>
  <si>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</si>
  <si>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</si>
  <si>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</si>
  <si>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</si>
  <si>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</si>
  <si>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</si>
  <si>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</si>
  <si>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</si>
  <si>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</si>
  <si>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</si>
  <si>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</si>
  <si>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</si>
  <si>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</si>
  <si>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</si>
  <si>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</si>
  <si>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</si>
  <si>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</si>
  <si>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</si>
  <si>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</si>
  <si>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</si>
  <si>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</si>
  <si>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</si>
  <si>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</si>
  <si>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</si>
  <si>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</si>
  <si>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</si>
  <si>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</si>
  <si>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</si>
  <si>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</si>
  <si>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</si>
  <si>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</si>
  <si>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</si>
  <si>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</si>
  <si>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</si>
  <si>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</si>
  <si>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</si>
  <si>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</si>
  <si>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</si>
  <si>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</si>
  <si>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</si>
  <si>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</si>
  <si>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</si>
  <si>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</si>
  <si>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</si>
  <si>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</si>
  <si>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</si>
  <si>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</si>
  <si>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</si>
  <si>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</si>
  <si>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</si>
  <si>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</si>
  <si>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</si>
  <si>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</si>
  <si>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</si>
  <si>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</si>
  <si>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</si>
  <si>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</si>
  <si>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</si>
  <si>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</si>
  <si>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</si>
  <si>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</si>
  <si>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</si>
  <si>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</si>
  <si>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</si>
  <si>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</si>
  <si>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</si>
  <si>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</si>
  <si>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</si>
  <si>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</si>
  <si>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</si>
  <si>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</si>
  <si>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</si>
  <si>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</si>
  <si>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</si>
  <si>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</si>
  <si>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</si>
  <si>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</si>
  <si>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</si>
  <si>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</si>
  <si>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</si>
  <si>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</si>
  <si>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</si>
  <si>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</si>
  <si>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</si>
  <si>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</si>
  <si>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</si>
  <si>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</si>
  <si>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</si>
  <si>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</si>
  <si>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</si>
  <si>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</si>
  <si>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</si>
  <si>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</si>
  <si>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</si>
  <si>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</si>
  <si>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</si>
  <si>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</si>
  <si>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</si>
  <si>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</si>
  <si>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</si>
  <si>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</si>
  <si>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</si>
  <si>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</si>
  <si>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</si>
  <si>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</si>
  <si>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</si>
  <si>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</si>
  <si>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</si>
  <si>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</si>
  <si>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</si>
  <si>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</si>
  <si>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</si>
  <si>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</si>
  <si>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</si>
  <si>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</si>
  <si>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</si>
  <si>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</si>
  <si>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</si>
  <si>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</si>
  <si>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</si>
  <si>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</si>
  <si>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</si>
  <si>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</si>
  <si>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</si>
  <si>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</si>
  <si>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</si>
  <si>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</si>
  <si>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</si>
  <si>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</si>
  <si>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</si>
  <si>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</si>
  <si>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</si>
  <si>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</si>
  <si>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</si>
  <si>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</si>
  <si>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</si>
  <si>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</si>
  <si>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</si>
  <si>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</si>
  <si>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</si>
  <si>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</si>
  <si>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</si>
  <si>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</si>
  <si>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</si>
  <si>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</si>
  <si>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</si>
  <si>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</si>
  <si>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</si>
  <si>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</si>
  <si>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</si>
  <si>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</si>
  <si>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</si>
  <si>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</si>
  <si>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</si>
  <si>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</si>
  <si>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</si>
  <si>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</si>
  <si>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</si>
  <si>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</si>
  <si>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</si>
  <si>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</si>
  <si>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</si>
  <si>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</si>
  <si>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</si>
  <si>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</si>
  <si>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</si>
  <si>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</si>
  <si>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</si>
  <si>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</si>
  <si>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</si>
  <si>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</si>
  <si>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</si>
  <si>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</si>
  <si>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</si>
  <si>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</si>
  <si>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</si>
  <si>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</si>
  <si>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</si>
  <si>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</si>
  <si>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</si>
  <si>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</si>
  <si>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</si>
  <si>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</si>
  <si>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</si>
  <si>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</si>
  <si>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</si>
  <si>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</si>
  <si>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</si>
  <si>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</si>
  <si>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</si>
  <si>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</si>
  <si>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</si>
  <si>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</si>
  <si>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</si>
  <si>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</si>
  <si>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</si>
  <si>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</si>
  <si>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</si>
  <si>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</si>
  <si>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</si>
  <si>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</si>
  <si>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</si>
  <si>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</si>
  <si>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</si>
  <si>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</si>
  <si>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</si>
  <si>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</si>
  <si>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</si>
  <si>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</si>
  <si>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</si>
  <si>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</si>
  <si>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</si>
  <si>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</si>
  <si>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</si>
  <si>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</si>
  <si>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</si>
  <si>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</si>
  <si>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</si>
  <si>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</si>
  <si>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</si>
  <si>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</si>
  <si>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</si>
  <si>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</si>
  <si>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</si>
  <si>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</si>
  <si>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</si>
  <si>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</si>
  <si>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</si>
  <si>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</si>
  <si>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</si>
  <si>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</si>
  <si>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</si>
  <si>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</si>
  <si>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</si>
  <si>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</si>
  <si>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</si>
  <si>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</si>
  <si>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</si>
  <si>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</si>
  <si>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</si>
  <si>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</si>
  <si>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</si>
  <si>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</si>
  <si>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</si>
  <si>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</si>
  <si>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</si>
  <si>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</si>
  <si>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</si>
  <si>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</si>
  <si>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</si>
  <si>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</si>
  <si>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</si>
  <si>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</si>
  <si>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</si>
  <si>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</si>
  <si>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</si>
  <si>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</si>
  <si>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</si>
  <si>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</si>
  <si>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</si>
  <si>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</si>
  <si>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</si>
  <si>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</si>
  <si>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</si>
  <si>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</si>
  <si>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</si>
  <si>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</si>
  <si>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</si>
  <si>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</si>
  <si>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</si>
  <si>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</si>
  <si>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</si>
  <si>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</si>
  <si>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</si>
  <si>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</si>
  <si>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</si>
  <si>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</si>
  <si>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</si>
  <si>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</si>
  <si>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</si>
  <si>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</si>
  <si>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</si>
  <si>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</si>
  <si>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</si>
  <si>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</si>
  <si>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</si>
  <si>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</si>
  <si>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</si>
  <si>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</si>
  <si>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</si>
  <si>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</si>
  <si>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</si>
  <si>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</si>
  <si>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</si>
  <si>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</si>
  <si>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</si>
  <si>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</si>
  <si>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</si>
  <si>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</si>
  <si>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</si>
  <si>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</si>
  <si>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</si>
  <si>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</si>
  <si>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</si>
  <si>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</si>
  <si>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</si>
  <si>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</si>
  <si>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</si>
  <si>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</si>
  <si>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</si>
  <si>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</si>
  <si>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</si>
  <si>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</si>
  <si>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</si>
  <si>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</si>
  <si>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</si>
  <si>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</si>
  <si>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</si>
  <si>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</si>
  <si>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</si>
  <si>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</si>
  <si>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</si>
  <si>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</si>
  <si>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</si>
  <si>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</si>
  <si>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</si>
  <si>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</si>
  <si>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</si>
  <si>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</si>
  <si>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</si>
  <si>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</si>
  <si>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</si>
  <si>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</si>
  <si>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</si>
  <si>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</si>
  <si>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</si>
  <si>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</si>
  <si>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</si>
  <si>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</si>
  <si>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</si>
  <si>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</si>
  <si>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</si>
  <si>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</si>
  <si>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</si>
  <si>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</si>
  <si>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</si>
  <si>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</si>
  <si>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</si>
  <si>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</si>
  <si>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</si>
  <si>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</si>
  <si>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</si>
  <si>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</si>
  <si>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</si>
  <si>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</si>
  <si>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</si>
  <si>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</si>
  <si>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</si>
  <si>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</si>
  <si>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</si>
  <si>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</si>
  <si>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</si>
  <si>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</si>
  <si>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</si>
  <si>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</si>
  <si>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</si>
  <si>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</si>
  <si>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</si>
  <si>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</si>
  <si>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</si>
  <si>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</si>
  <si>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</si>
  <si>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</si>
  <si>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</si>
  <si>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</si>
  <si>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</si>
  <si>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</si>
  <si>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</si>
  <si>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</si>
  <si>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</si>
  <si>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</si>
  <si>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</si>
  <si>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</si>
  <si>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</si>
  <si>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</si>
  <si>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</si>
  <si>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</si>
  <si>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</si>
  <si>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</si>
  <si>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</si>
  <si>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</si>
  <si>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</si>
  <si>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</si>
  <si>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</si>
  <si>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</si>
  <si>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</si>
  <si>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</si>
  <si>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</si>
  <si>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</si>
  <si>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</si>
  <si>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</si>
  <si>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</si>
  <si>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</si>
  <si>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</si>
  <si>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</si>
  <si>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</si>
  <si>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</si>
  <si>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</si>
  <si>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</si>
  <si>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</si>
  <si>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</si>
  <si>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</si>
  <si>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</si>
  <si>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</si>
  <si>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</si>
  <si>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</si>
  <si>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</si>
  <si>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</si>
  <si>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</si>
  <si>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</si>
  <si>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</si>
  <si>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</si>
  <si>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</si>
  <si>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</si>
  <si>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</si>
  <si>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</si>
  <si>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</si>
  <si>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</si>
  <si>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</si>
  <si>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</si>
  <si>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</si>
  <si>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</si>
  <si>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</si>
  <si>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</si>
  <si>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</si>
  <si>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</si>
  <si>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</si>
  <si>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</si>
  <si>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</si>
  <si>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</si>
  <si>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</si>
  <si>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</si>
  <si>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</si>
  <si>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</si>
  <si>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</si>
  <si>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</si>
  <si>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</si>
  <si>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</si>
  <si>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</si>
  <si>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</si>
  <si>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</si>
  <si>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</si>
  <si>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</si>
  <si>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</si>
  <si>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</si>
  <si>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</si>
  <si>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</si>
  <si>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</si>
  <si>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</si>
  <si>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</si>
  <si>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</si>
  <si>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</si>
  <si>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</si>
  <si>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</si>
  <si>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</si>
  <si>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</si>
  <si>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</si>
  <si>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</si>
  <si>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</si>
  <si>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</si>
  <si>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</si>
  <si>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</si>
  <si>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</si>
  <si>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</si>
  <si>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</si>
  <si>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</si>
  <si>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</si>
  <si>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</si>
  <si>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</si>
  <si>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</si>
  <si>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</si>
  <si>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</si>
  <si>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</si>
  <si>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</si>
  <si>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</si>
  <si>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</si>
  <si>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</si>
  <si>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</si>
  <si>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</si>
  <si>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</si>
  <si>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</si>
  <si>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</si>
  <si>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</si>
  <si>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</si>
  <si>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</si>
  <si>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</si>
  <si>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</si>
  <si>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</si>
  <si>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</si>
  <si>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</si>
  <si>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</si>
  <si>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</si>
  <si>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</si>
  <si>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</si>
  <si>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</si>
  <si>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</si>
  <si>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</si>
  <si>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</si>
  <si>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</si>
  <si>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</si>
  <si>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</si>
  <si>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</si>
  <si>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</si>
  <si>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</si>
  <si>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</si>
  <si>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</si>
  <si>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</si>
  <si>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</si>
  <si>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</si>
  <si>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</si>
  <si>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</si>
  <si>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</si>
  <si>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</si>
  <si>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</si>
  <si>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</si>
  <si>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</si>
  <si>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</si>
  <si>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</si>
  <si>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</si>
  <si>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</si>
  <si>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</si>
  <si>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</si>
  <si>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</si>
  <si>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</si>
  <si>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</si>
  <si>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</si>
  <si>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</si>
  <si>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</si>
  <si>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</si>
  <si>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</si>
  <si>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</si>
  <si>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</si>
  <si>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</si>
  <si>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</si>
  <si>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</si>
  <si>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</si>
  <si>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</si>
  <si>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</si>
  <si>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</si>
  <si>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</si>
  <si>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</si>
  <si>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</si>
  <si>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</si>
  <si>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</si>
  <si>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</si>
  <si>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</si>
  <si>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</si>
  <si>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</si>
  <si>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</si>
  <si>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</si>
  <si>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</si>
  <si>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</si>
  <si>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</si>
  <si>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</si>
  <si>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</si>
  <si>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</si>
  <si>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</si>
  <si>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</si>
  <si>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</si>
  <si>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</si>
  <si>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</si>
  <si>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</si>
  <si>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</si>
  <si>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</si>
  <si>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</si>
  <si>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</si>
  <si>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</si>
  <si>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</si>
  <si>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</si>
  <si>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</si>
  <si>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</si>
  <si>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</si>
  <si>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</si>
  <si>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</si>
  <si>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</si>
  <si>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</si>
  <si>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</si>
  <si>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</si>
  <si>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</si>
  <si>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</si>
  <si>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</si>
  <si>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</si>
  <si>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</si>
  <si>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</si>
  <si>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</si>
  <si>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</si>
  <si>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</si>
  <si>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</si>
  <si>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</si>
  <si>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</si>
  <si>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</si>
  <si>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</si>
  <si>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</si>
  <si>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</si>
  <si>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</si>
  <si>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</si>
  <si>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</si>
  <si>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</si>
  <si>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</si>
  <si>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</si>
  <si>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</si>
  <si>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</si>
  <si>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</si>
  <si>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</si>
  <si>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</si>
  <si>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</si>
  <si>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</si>
  <si>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</si>
  <si>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</si>
  <si>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</si>
  <si>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</si>
  <si>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</si>
  <si>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</si>
  <si>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</si>
  <si>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</si>
  <si>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</si>
  <si>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</si>
  <si>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</si>
  <si>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</si>
  <si>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</si>
  <si>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</si>
  <si>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</si>
  <si>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</si>
  <si>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</si>
  <si>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</si>
  <si>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</si>
  <si>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</si>
  <si>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</si>
  <si>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</si>
  <si>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</si>
  <si>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</si>
  <si>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</si>
  <si>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</si>
  <si>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</si>
  <si>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</si>
  <si>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</si>
  <si>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</si>
  <si>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</si>
  <si>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</si>
  <si>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</si>
  <si>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</si>
  <si>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</si>
  <si>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</si>
  <si>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</si>
  <si>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</si>
  <si>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</si>
  <si>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</si>
  <si>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</si>
  <si>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</si>
  <si>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</si>
  <si>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</si>
  <si>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</si>
  <si>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</si>
  <si>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</si>
  <si>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</si>
  <si>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</si>
  <si>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</si>
  <si>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</si>
  <si>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</si>
  <si>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</si>
  <si>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</si>
  <si>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</si>
  <si>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</si>
  <si>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</si>
  <si>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</si>
  <si>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</si>
  <si>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</si>
  <si>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</si>
  <si>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</si>
  <si>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</si>
  <si>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</si>
  <si>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</si>
  <si>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</si>
  <si>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</si>
  <si>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</si>
  <si>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</si>
  <si>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</si>
  <si>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</si>
  <si>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</si>
  <si>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</si>
  <si>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</si>
  <si>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</si>
  <si>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</si>
  <si>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</si>
  <si>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</si>
  <si>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</si>
  <si>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</si>
  <si>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</si>
  <si>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</si>
  <si>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</si>
  <si>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</si>
  <si>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</si>
  <si>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</si>
  <si>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</si>
  <si>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</si>
  <si>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</si>
  <si>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</si>
  <si>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</si>
  <si>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</si>
  <si>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</si>
  <si>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</si>
  <si>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</si>
  <si>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</si>
  <si>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</si>
  <si>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</si>
  <si>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</si>
  <si>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</si>
  <si>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</si>
  <si>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</si>
  <si>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</si>
  <si>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</si>
  <si>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</si>
  <si>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</si>
  <si>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</si>
  <si>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</si>
  <si>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</si>
  <si>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</si>
  <si>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</si>
  <si>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</si>
  <si>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</si>
  <si>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</si>
  <si>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</si>
  <si>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</si>
  <si>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</si>
  <si>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</si>
  <si>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</si>
  <si>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</si>
  <si>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</si>
  <si>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</si>
  <si>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</si>
  <si>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</si>
  <si>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</si>
  <si>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</si>
  <si>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</si>
  <si>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</si>
  <si>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</si>
  <si>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</si>
  <si>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</si>
  <si>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</si>
  <si>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</si>
  <si>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</si>
  <si>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</si>
  <si>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</si>
  <si>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</si>
  <si>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</si>
  <si>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</si>
  <si>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</si>
  <si>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</si>
  <si>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</si>
  <si>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</si>
  <si>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</si>
  <si>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</si>
  <si>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</si>
  <si>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</si>
  <si>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</si>
  <si>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</si>
  <si>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</si>
  <si>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</si>
  <si>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</si>
  <si>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</si>
  <si>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</si>
  <si>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</si>
  <si>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</si>
  <si>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</si>
  <si>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</si>
  <si>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</si>
  <si>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</si>
  <si>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</si>
  <si>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</si>
  <si>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</si>
  <si>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</si>
  <si>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</si>
  <si>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</si>
  <si>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</si>
  <si>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</si>
  <si>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</si>
  <si>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</si>
  <si>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</si>
  <si>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</si>
  <si>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</si>
  <si>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</si>
  <si>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</si>
  <si>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</si>
  <si>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</si>
  <si>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</si>
  <si>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</si>
  <si>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</si>
  <si>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</si>
  <si>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</si>
  <si>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</si>
  <si>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</si>
  <si>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</si>
  <si>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</si>
  <si>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</si>
  <si>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</si>
  <si>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</si>
  <si>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</si>
  <si>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</si>
  <si>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</si>
  <si>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</si>
  <si>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</si>
  <si>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</si>
  <si>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</si>
  <si>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</si>
  <si>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</si>
  <si>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</si>
  <si>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</si>
  <si>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</si>
  <si>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</si>
  <si>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</si>
  <si>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</si>
  <si>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</si>
  <si>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</si>
  <si>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</si>
  <si>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</si>
  <si>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</si>
  <si>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</si>
  <si>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</si>
  <si>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</si>
  <si>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</si>
  <si>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</si>
  <si>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</si>
  <si>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</si>
  <si>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</si>
  <si>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</si>
  <si>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</si>
  <si>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</si>
  <si>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</si>
  <si>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</si>
  <si>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</si>
  <si>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</si>
  <si>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</si>
  <si>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</si>
  <si>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</si>
  <si>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</si>
  <si>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</si>
  <si>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</si>
  <si>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</si>
  <si>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</si>
  <si>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</si>
  <si>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</si>
  <si>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</si>
  <si>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</si>
  <si>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</si>
  <si>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</si>
  <si>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</si>
  <si>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</si>
  <si>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</si>
  <si>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</si>
  <si>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</si>
  <si>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</si>
  <si>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</si>
  <si>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</si>
  <si>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</si>
  <si>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</si>
  <si>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</si>
  <si>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</si>
  <si>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</si>
  <si>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</si>
  <si>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</si>
  <si>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</si>
  <si>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</si>
  <si>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</si>
  <si>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</si>
  <si>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</si>
  <si>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</si>
  <si>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</si>
  <si>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</si>
  <si>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</si>
  <si>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</si>
  <si>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</si>
  <si>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</si>
  <si>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</si>
  <si>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</si>
  <si>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</si>
  <si>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</si>
  <si>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</si>
  <si>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</si>
  <si>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</si>
  <si>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</si>
  <si>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</si>
  <si>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</si>
  <si>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</si>
  <si>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</si>
  <si>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</si>
  <si>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</si>
  <si>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</si>
  <si>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</si>
  <si>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</si>
  <si>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</si>
  <si>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</si>
  <si>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</si>
  <si>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</si>
  <si>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</si>
  <si>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</si>
  <si>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</si>
  <si>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</si>
  <si>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</si>
  <si>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</si>
  <si>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</si>
  <si>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</si>
  <si>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</si>
  <si>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</si>
  <si>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</si>
  <si>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</si>
  <si>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</si>
  <si>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</si>
  <si>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</si>
  <si>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</si>
  <si>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</si>
  <si>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</si>
  <si>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</si>
  <si>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</si>
  <si>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</si>
  <si>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</si>
  <si>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</si>
  <si>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</si>
  <si>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</si>
  <si>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</si>
  <si>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</si>
  <si>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</si>
  <si>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</si>
  <si>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</si>
  <si>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</si>
  <si>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</si>
  <si>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</si>
  <si>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</si>
  <si>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</si>
  <si>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</si>
  <si>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</si>
  <si>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</si>
  <si>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</si>
  <si>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</si>
  <si>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</si>
  <si>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</si>
  <si>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</si>
  <si>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</si>
  <si>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</si>
  <si>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</si>
  <si>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</si>
  <si>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</si>
  <si>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</si>
  <si>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</si>
  <si>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</si>
  <si>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</si>
  <si>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</si>
  <si>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</si>
  <si>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</si>
  <si>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</si>
  <si>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</si>
  <si>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</si>
  <si>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</si>
  <si>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</si>
  <si>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</si>
  <si>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</si>
  <si>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</si>
  <si>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</si>
  <si>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</si>
  <si>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</si>
  <si>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</si>
  <si>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</si>
  <si>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</si>
  <si>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</si>
  <si>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</si>
  <si>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</si>
  <si>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</si>
  <si>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</si>
  <si>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</si>
  <si>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</si>
  <si>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</si>
  <si>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</si>
  <si>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</si>
  <si>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</si>
  <si>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</si>
  <si>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</si>
  <si>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</si>
  <si>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</si>
  <si>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</si>
  <si>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</si>
  <si>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</si>
  <si>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</si>
  <si>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</si>
  <si>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</si>
  <si>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</si>
  <si>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</si>
  <si>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</si>
  <si>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</si>
  <si>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</si>
  <si>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</si>
  <si>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</si>
  <si>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</si>
  <si>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</si>
  <si>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</si>
  <si>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</si>
  <si>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</si>
  <si>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</si>
  <si>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</si>
  <si>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</si>
  <si>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</si>
  <si>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</si>
  <si>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</si>
  <si>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</si>
  <si>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</si>
  <si>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</si>
  <si>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</si>
  <si>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</si>
  <si>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</si>
  <si>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</si>
  <si>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</si>
  <si>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</si>
  <si>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</si>
  <si>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</si>
  <si>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</si>
  <si>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</si>
  <si>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</si>
  <si>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</si>
  <si>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</si>
  <si>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</si>
  <si>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</si>
  <si>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</si>
  <si>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</si>
  <si>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</si>
  <si>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</si>
  <si>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</si>
  <si>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</si>
  <si>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</si>
  <si>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</si>
  <si>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</si>
  <si>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</si>
  <si>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</si>
  <si>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</si>
  <si>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</si>
  <si>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</si>
  <si>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</si>
  <si>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</si>
  <si>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</si>
  <si>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</si>
  <si>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</si>
  <si>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</si>
  <si>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</si>
  <si>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</si>
  <si>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</si>
  <si>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</si>
  <si>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</si>
  <si>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</si>
  <si>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</si>
  <si>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</si>
  <si>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</si>
  <si>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</si>
  <si>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</si>
  <si>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</si>
  <si>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</si>
  <si>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</si>
  <si>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</si>
  <si>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</si>
  <si>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</si>
  <si>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</si>
  <si>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</si>
  <si>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</si>
  <si>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</si>
  <si>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</si>
  <si>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</si>
  <si>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</si>
  <si>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</si>
  <si>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</si>
  <si>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</si>
  <si>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</si>
  <si>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</si>
  <si>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</si>
  <si>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</si>
  <si>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</si>
  <si>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</si>
  <si>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</si>
  <si>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</si>
  <si>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</si>
  <si>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</si>
  <si>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</si>
  <si>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</si>
  <si>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</si>
  <si>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</si>
  <si>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</si>
  <si>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</si>
  <si>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</si>
  <si>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</si>
  <si>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</si>
  <si>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</si>
  <si>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</si>
  <si>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</si>
  <si>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</si>
  <si>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</si>
  <si>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</si>
  <si>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</si>
  <si>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</si>
  <si>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</si>
  <si>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</si>
  <si>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</si>
  <si>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</si>
  <si>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</si>
  <si>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</si>
  <si>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</si>
  <si>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</si>
  <si>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</si>
  <si>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</si>
  <si>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</si>
  <si>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</si>
  <si>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</si>
  <si>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</si>
  <si>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</si>
  <si>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</si>
  <si>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</si>
  <si>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</si>
  <si>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</si>
  <si>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</si>
  <si>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</si>
  <si>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</si>
  <si>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</si>
  <si>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</si>
  <si>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</si>
  <si>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</si>
  <si>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</si>
  <si>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</si>
  <si>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</si>
  <si>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</si>
  <si>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</si>
  <si>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</si>
  <si>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</si>
  <si>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</si>
  <si>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</si>
  <si>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</si>
  <si>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</si>
  <si>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</si>
  <si>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</si>
  <si>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</si>
  <si>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</si>
  <si>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</si>
  <si>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</si>
  <si>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</si>
  <si>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</si>
  <si>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</si>
  <si>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</si>
  <si>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</si>
  <si>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</si>
  <si>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</si>
  <si>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</si>
  <si>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</si>
  <si>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</si>
  <si>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</si>
  <si>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</si>
  <si>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</si>
  <si>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</si>
  <si>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</si>
  <si>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</si>
  <si>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</si>
  <si>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</si>
  <si>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</si>
  <si>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</si>
  <si>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</si>
  <si>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</si>
  <si>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</si>
  <si>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</si>
  <si>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</si>
  <si>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</si>
  <si>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</si>
  <si>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</si>
  <si>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</si>
  <si>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</si>
  <si>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</si>
  <si>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</si>
  <si>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</si>
  <si>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</si>
  <si>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</si>
  <si>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</si>
  <si>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</si>
  <si>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</si>
  <si>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</si>
  <si>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</si>
  <si>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</si>
  <si>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</si>
  <si>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</si>
  <si>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</si>
  <si>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</si>
  <si>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</si>
  <si>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</si>
  <si>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</si>
  <si>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</si>
  <si>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</si>
  <si>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</si>
  <si>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</si>
  <si>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</si>
  <si>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</si>
  <si>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</si>
  <si>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</si>
  <si>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</si>
  <si>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</si>
  <si>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</si>
  <si>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</si>
  <si>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</si>
  <si>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</si>
  <si>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</si>
  <si>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</si>
  <si>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</si>
  <si>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</si>
  <si>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</si>
  <si>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</si>
  <si>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</si>
  <si>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</si>
  <si>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</si>
  <si>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</si>
  <si>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</si>
  <si>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</si>
  <si>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</si>
  <si>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</si>
  <si>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</si>
  <si>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</si>
  <si>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</si>
  <si>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</si>
  <si>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</si>
  <si>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</si>
  <si>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</si>
  <si>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</si>
  <si>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</si>
  <si>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</si>
  <si>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</si>
  <si>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</si>
  <si>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</si>
  <si>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</si>
  <si>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</si>
  <si>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</si>
  <si>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</si>
  <si>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</si>
  <si>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</si>
  <si>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</si>
  <si>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</si>
  <si>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</si>
  <si>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</si>
  <si>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</si>
  <si>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</si>
  <si>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</si>
  <si>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</si>
  <si>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</si>
  <si>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</si>
  <si>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</si>
  <si>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</si>
  <si>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</si>
  <si>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</si>
  <si>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</si>
  <si>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</si>
  <si>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</si>
  <si>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</si>
  <si>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</si>
  <si>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</si>
  <si>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</si>
  <si>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</si>
  <si>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</si>
  <si>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</si>
  <si>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</si>
  <si>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</si>
  <si>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</si>
  <si>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</si>
  <si>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</si>
  <si>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</si>
  <si>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</si>
  <si>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</si>
  <si>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</si>
  <si>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</si>
  <si>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</si>
  <si>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</si>
  <si>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</si>
  <si>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</si>
  <si>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</si>
  <si>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</si>
  <si>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</si>
  <si>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</si>
  <si>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</si>
  <si>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</si>
  <si>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</si>
  <si>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</si>
  <si>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</si>
  <si>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</si>
  <si>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</si>
  <si>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</si>
  <si>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</si>
  <si>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</si>
  <si>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</si>
  <si>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</si>
  <si>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</si>
  <si>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</si>
  <si>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</si>
  <si>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</si>
  <si>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</si>
  <si>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</si>
  <si>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</si>
  <si>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</si>
  <si>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</si>
  <si>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</si>
  <si>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</si>
  <si>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</si>
  <si>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</si>
  <si>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</si>
  <si>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</si>
  <si>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</si>
  <si>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</si>
  <si>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</si>
  <si>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</si>
  <si>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</si>
  <si>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</si>
  <si>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</si>
  <si>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</si>
  <si>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</si>
  <si>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</si>
  <si>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</si>
  <si>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</si>
  <si>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</si>
  <si>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</si>
  <si>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</si>
  <si>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</si>
  <si>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</si>
  <si>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</si>
  <si>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</si>
  <si>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</si>
  <si>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</si>
  <si>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</si>
  <si>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</si>
  <si>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</si>
  <si>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</si>
  <si>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</si>
  <si>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</si>
  <si>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</si>
  <si>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</si>
  <si>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</si>
  <si>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</si>
  <si>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</si>
  <si>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</si>
  <si>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</si>
  <si>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</si>
  <si>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</si>
  <si>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</si>
  <si>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</si>
  <si>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</si>
  <si>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</si>
  <si>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</si>
  <si>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</si>
  <si>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</si>
  <si>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</si>
  <si>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</si>
  <si>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</si>
  <si>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</si>
  <si>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</si>
  <si>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</si>
  <si>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</si>
  <si>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</si>
  <si>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</si>
  <si>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</si>
  <si>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</si>
  <si>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</si>
  <si>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</si>
  <si>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</si>
  <si>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</si>
  <si>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</si>
  <si>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</si>
  <si>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</si>
  <si>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</si>
  <si>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</si>
  <si>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</si>
  <si>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</si>
  <si>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</si>
  <si>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</si>
  <si>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</si>
  <si>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</si>
  <si>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</si>
  <si>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</si>
  <si>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</si>
  <si>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</si>
  <si>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</si>
  <si>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</si>
  <si>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</si>
  <si>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</si>
  <si>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</si>
  <si>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</si>
  <si>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</si>
  <si>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</si>
  <si>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</si>
  <si>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</si>
  <si>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</si>
  <si>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</si>
  <si>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</si>
  <si>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</si>
  <si>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</si>
  <si>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</si>
  <si>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</si>
  <si>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</si>
  <si>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</si>
  <si>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</si>
  <si>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</si>
  <si>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</si>
  <si>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</si>
  <si>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</si>
  <si>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</si>
  <si>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</si>
  <si>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</si>
  <si>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</si>
  <si>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</si>
  <si>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</si>
  <si>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</si>
  <si>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</si>
  <si>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</si>
  <si>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</si>
  <si>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</si>
  <si>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</si>
  <si>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</si>
  <si>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</si>
  <si>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</si>
  <si>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</si>
  <si>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</si>
  <si>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</si>
  <si>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</si>
  <si>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</si>
  <si>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</si>
  <si>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</si>
  <si>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</si>
  <si>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</si>
  <si>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</si>
  <si>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</si>
  <si>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</si>
  <si>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</si>
  <si>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</si>
  <si>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</si>
  <si>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</si>
  <si>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</si>
  <si>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</si>
  <si>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</si>
  <si>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</si>
  <si>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</si>
  <si>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</si>
  <si>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</si>
  <si>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</si>
  <si>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</si>
  <si>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</si>
  <si>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</si>
  <si>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</si>
  <si>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</si>
  <si>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</si>
  <si>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</si>
  <si>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</si>
  <si>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</si>
  <si>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</si>
  <si>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</si>
  <si>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</si>
  <si>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</si>
  <si>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</si>
  <si>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</si>
  <si>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</si>
  <si>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</si>
  <si>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</si>
  <si>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</si>
  <si>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</si>
  <si>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</si>
  <si>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</si>
  <si>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</si>
  <si>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</si>
  <si>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</si>
  <si>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</si>
  <si>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</si>
  <si>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</si>
  <si>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</si>
  <si>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</si>
  <si>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</si>
  <si>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</si>
  <si>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</si>
  <si>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</si>
  <si>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</si>
  <si>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</si>
  <si>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</si>
  <si>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</si>
  <si>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</si>
  <si>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</si>
  <si>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</si>
  <si>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</si>
  <si>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</si>
  <si>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</si>
  <si>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</si>
  <si>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</si>
  <si>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</si>
  <si>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</si>
  <si>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</si>
  <si>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</si>
  <si>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</si>
  <si>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</si>
  <si>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</si>
  <si>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</si>
  <si>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</si>
  <si>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</si>
  <si>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</si>
  <si>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</si>
  <si>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</si>
  <si>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</si>
  <si>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</si>
  <si>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</si>
  <si>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</si>
  <si>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</si>
  <si>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</si>
  <si>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</si>
  <si>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</si>
  <si>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</si>
  <si>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</si>
  <si>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</si>
  <si>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</si>
  <si>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</si>
  <si>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</si>
  <si>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</si>
  <si>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</si>
  <si>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</si>
  <si>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</si>
  <si>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</si>
  <si>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</si>
  <si>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</si>
  <si>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</si>
  <si>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</si>
  <si>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</si>
  <si>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</si>
  <si>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</si>
  <si>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</si>
  <si>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</si>
  <si>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</si>
  <si>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</si>
  <si>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</si>
  <si>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</si>
  <si>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</si>
  <si>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</si>
  <si>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</si>
  <si>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</si>
  <si>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</si>
  <si>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</si>
  <si>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</si>
  <si>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</si>
  <si>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</si>
  <si>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</si>
  <si>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</si>
  <si>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</si>
  <si>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</si>
  <si>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</si>
  <si>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</si>
  <si>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</si>
  <si>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</si>
  <si>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</si>
  <si>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</si>
  <si>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</si>
  <si>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</si>
  <si>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</si>
  <si>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</si>
  <si>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</si>
  <si>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</si>
  <si>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</si>
  <si>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</si>
  <si>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</si>
  <si>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</si>
  <si>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</si>
  <si>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</si>
  <si>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</si>
  <si>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</si>
  <si>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</si>
  <si>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</si>
  <si>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</si>
  <si>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</si>
  <si>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</si>
  <si>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</si>
  <si>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</si>
  <si>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</si>
  <si>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</si>
  <si>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</si>
  <si>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</si>
  <si>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</si>
  <si>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</si>
  <si>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</si>
  <si>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</si>
  <si>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</si>
  <si>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</si>
  <si>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</si>
  <si>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</si>
  <si>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</si>
  <si>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</si>
  <si>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</si>
  <si>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</si>
  <si>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</si>
  <si>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</si>
  <si>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</si>
  <si>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</si>
  <si>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</si>
  <si>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</si>
  <si>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</si>
  <si>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</si>
  <si>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</si>
  <si>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</si>
  <si>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</si>
  <si>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</si>
  <si>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</si>
  <si>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</si>
  <si>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</si>
  <si>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</si>
  <si>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</si>
  <si>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</si>
  <si>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</si>
  <si>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</si>
  <si>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</si>
  <si>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</si>
  <si>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</si>
  <si>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</si>
  <si>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</si>
  <si>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</si>
  <si>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</si>
  <si>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</si>
  <si>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</si>
  <si>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</si>
  <si>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</si>
  <si>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</si>
  <si>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</si>
  <si>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</si>
  <si>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</si>
  <si>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</si>
  <si>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</si>
  <si>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</si>
  <si>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</si>
  <si>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</si>
  <si>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</si>
  <si>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</si>
  <si>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</si>
  <si>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</si>
  <si>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</si>
  <si>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</si>
  <si>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</si>
  <si>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</si>
  <si>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</si>
  <si>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</si>
  <si>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</si>
  <si>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</si>
  <si>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</si>
  <si>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</si>
  <si>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</si>
  <si>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</si>
  <si>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</si>
  <si>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</si>
  <si>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</si>
  <si>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</si>
  <si>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</si>
  <si>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</si>
  <si>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</si>
  <si>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</si>
  <si>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</si>
  <si>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</si>
  <si>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</si>
  <si>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</si>
  <si>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</si>
  <si>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</si>
  <si>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</si>
  <si>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</si>
  <si>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</si>
  <si>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</si>
  <si>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</si>
  <si>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</si>
  <si>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</si>
  <si>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</si>
  <si>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</si>
  <si>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</si>
  <si>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</si>
  <si>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</si>
  <si>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</si>
  <si>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</si>
  <si>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</si>
  <si>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</si>
  <si>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</si>
  <si>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</si>
  <si>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</si>
  <si>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</si>
  <si>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</si>
  <si>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</si>
  <si>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</si>
  <si>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</si>
  <si>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</si>
  <si>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</si>
  <si>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</si>
  <si>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</si>
  <si>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</si>
  <si>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</si>
  <si>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</si>
  <si>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</si>
  <si>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</si>
  <si>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</si>
  <si>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</si>
  <si>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</si>
  <si>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</si>
  <si>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</si>
  <si>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</si>
  <si>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</si>
  <si>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</si>
  <si>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</si>
  <si>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</si>
  <si>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</si>
  <si>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</si>
  <si>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</si>
  <si>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</si>
  <si>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</si>
  <si>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</si>
  <si>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</si>
  <si>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</si>
  <si>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</si>
  <si>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</si>
  <si>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</si>
  <si>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</si>
  <si>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</si>
  <si>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</si>
  <si>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</si>
  <si>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</si>
  <si>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</si>
  <si>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</si>
  <si>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</si>
  <si>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</si>
  <si>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</si>
  <si>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</si>
  <si>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</si>
  <si>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</si>
  <si>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</si>
  <si>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</si>
  <si>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</si>
  <si>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</si>
  <si>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</si>
  <si>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</si>
  <si>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</si>
  <si>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</si>
  <si>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</si>
  <si>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</si>
  <si>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</si>
  <si>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</si>
  <si>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</si>
  <si>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</si>
  <si>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</si>
  <si>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</si>
  <si>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</si>
  <si>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</si>
  <si>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</si>
  <si>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</si>
  <si>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</si>
  <si>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</si>
  <si>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</si>
  <si>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</si>
  <si>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</si>
  <si>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</si>
  <si>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</si>
  <si>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</si>
  <si>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</si>
  <si>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</si>
  <si>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</si>
  <si>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</si>
  <si>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</si>
  <si>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</si>
  <si>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</si>
  <si>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</si>
  <si>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</si>
  <si>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</si>
  <si>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</si>
  <si>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</si>
  <si>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</si>
  <si>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</si>
  <si>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</si>
  <si>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</si>
  <si>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</si>
  <si>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</si>
  <si>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</si>
  <si>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</si>
  <si>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</si>
  <si>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</si>
  <si>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</si>
  <si>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</si>
  <si>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</si>
  <si>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</si>
  <si>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</si>
  <si>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</si>
  <si>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</si>
  <si>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</si>
  <si>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</si>
  <si>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</si>
  <si>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</si>
  <si>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</si>
  <si>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</si>
  <si>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</si>
  <si>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</si>
  <si>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</si>
  <si>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</si>
  <si>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</si>
  <si>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</si>
  <si>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</si>
  <si>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</si>
  <si>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</si>
  <si>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</si>
  <si>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</si>
  <si>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</si>
  <si>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</si>
  <si>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</si>
  <si>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</si>
  <si>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</si>
  <si>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</si>
  <si>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</si>
  <si>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</si>
  <si>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</si>
  <si>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</si>
  <si>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</si>
  <si>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</si>
  <si>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</si>
  <si>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</si>
  <si>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</si>
  <si>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</si>
  <si>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</si>
  <si>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</si>
  <si>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</si>
  <si>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</si>
  <si>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</si>
  <si>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</si>
  <si>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</si>
  <si>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</si>
  <si>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</si>
  <si>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</si>
  <si>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</si>
  <si>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</si>
  <si>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</si>
  <si>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</si>
  <si>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</si>
  <si>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</si>
  <si>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</si>
  <si>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</si>
  <si>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</si>
  <si>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</si>
  <si>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</si>
  <si>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</si>
  <si>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</si>
  <si>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</si>
  <si>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</si>
  <si>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</si>
  <si>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</si>
  <si>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</si>
  <si>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</si>
  <si>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</si>
  <si>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</si>
  <si>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</si>
  <si>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</si>
  <si>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</si>
  <si>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</si>
  <si>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</si>
  <si>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</si>
  <si>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</si>
  <si>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</si>
  <si>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</si>
  <si>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</si>
  <si>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</si>
  <si>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</si>
  <si>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</si>
  <si>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</si>
  <si>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</si>
  <si>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</si>
  <si>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</si>
  <si>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</si>
  <si>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</si>
  <si>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</si>
  <si>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</si>
  <si>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</si>
  <si>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</si>
  <si>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</si>
  <si>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</si>
  <si>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</si>
  <si>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</si>
  <si>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</si>
  <si>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</si>
  <si>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</si>
  <si>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</si>
  <si>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</si>
  <si>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</si>
  <si>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</si>
  <si>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</si>
  <si>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</si>
  <si>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</si>
  <si>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</si>
  <si>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</si>
  <si>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</si>
  <si>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</si>
  <si>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</si>
  <si>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</si>
  <si>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</si>
  <si>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</si>
  <si>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</si>
  <si>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</si>
  <si>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</si>
  <si>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</si>
  <si>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</si>
  <si>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</si>
  <si>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</si>
  <si>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</si>
  <si>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</si>
  <si>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</si>
  <si>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</si>
  <si>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</si>
  <si>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</si>
  <si>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</si>
  <si>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</si>
  <si>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</si>
  <si>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</si>
  <si>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</si>
  <si>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</si>
  <si>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</si>
  <si>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</si>
  <si>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</si>
  <si>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</si>
  <si>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</si>
  <si>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</si>
  <si>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</si>
  <si>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</si>
  <si>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</si>
  <si>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</si>
  <si>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</si>
  <si>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</si>
  <si>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</si>
  <si>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</si>
  <si>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</si>
  <si>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</si>
  <si>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</si>
  <si>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</si>
  <si>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</si>
  <si>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</si>
  <si>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</si>
  <si>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</si>
  <si>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</si>
  <si>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</si>
  <si>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</si>
  <si>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</si>
  <si>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</si>
  <si>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</si>
  <si>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</si>
  <si>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</si>
  <si>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</si>
  <si>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</si>
  <si>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</si>
  <si>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</si>
  <si>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</si>
  <si>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</si>
  <si>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</si>
  <si>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</si>
  <si>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</si>
  <si>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</si>
  <si>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</si>
  <si>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</si>
  <si>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</si>
  <si>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</si>
  <si>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</si>
  <si>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</si>
  <si>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</si>
  <si>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</si>
  <si>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</si>
  <si>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</si>
  <si>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</si>
  <si>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</si>
  <si>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</si>
  <si>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</si>
  <si>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</si>
  <si>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</si>
  <si>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</si>
  <si>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</si>
  <si>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</si>
  <si>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</si>
  <si>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</si>
  <si>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</si>
  <si>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</si>
  <si>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</si>
  <si>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</si>
  <si>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</si>
  <si>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</si>
  <si>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</si>
  <si>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</si>
  <si>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</si>
  <si>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</si>
  <si>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</si>
  <si>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</si>
  <si>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</si>
  <si>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</si>
  <si>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</si>
  <si>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</si>
  <si>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</si>
  <si>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</si>
  <si>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</si>
  <si>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</si>
  <si>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</si>
  <si>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</si>
  <si>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</si>
  <si>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</si>
  <si>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</si>
  <si>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</si>
  <si>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</si>
  <si>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</si>
  <si>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</si>
  <si>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</si>
  <si>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</si>
  <si>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</si>
  <si>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</si>
  <si>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</si>
  <si>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</si>
  <si>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</si>
  <si>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</si>
  <si>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</si>
  <si>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</si>
  <si>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</si>
  <si>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</si>
  <si>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</si>
  <si>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</si>
  <si>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</si>
  <si>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</si>
  <si>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</si>
  <si>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</si>
  <si>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</si>
  <si>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</si>
  <si>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</si>
  <si>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</si>
  <si>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</si>
  <si>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</si>
  <si>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</si>
  <si>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</si>
  <si>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</si>
  <si>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</si>
  <si>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</si>
  <si>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</si>
  <si>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</si>
  <si>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</si>
  <si>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</si>
  <si>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</si>
  <si>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</si>
  <si>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</si>
  <si>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</si>
  <si>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</si>
  <si>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</si>
  <si>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</si>
  <si>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</si>
  <si>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</si>
  <si>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</si>
  <si>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</si>
  <si>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</si>
  <si>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</si>
  <si>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</si>
  <si>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</si>
  <si>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</si>
  <si>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</si>
  <si>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</si>
  <si>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</si>
  <si>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</si>
  <si>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</si>
  <si>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</si>
  <si>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</si>
  <si>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</si>
  <si>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</si>
  <si>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</si>
  <si>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</si>
  <si>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</si>
  <si>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</si>
  <si>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</si>
  <si>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</si>
  <si>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</si>
  <si>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</si>
  <si>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</si>
  <si>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</si>
  <si>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</si>
  <si>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</si>
  <si>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</si>
  <si>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</si>
  <si>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</si>
  <si>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</si>
  <si>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</si>
  <si>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</si>
  <si>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</si>
  <si>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</si>
  <si>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</si>
  <si>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</si>
  <si>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</si>
  <si>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</si>
  <si>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</si>
  <si>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</si>
  <si>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</si>
  <si>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</si>
  <si>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</si>
  <si>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</si>
  <si>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</si>
  <si>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</si>
  <si>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</si>
  <si>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</si>
  <si>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</si>
  <si>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</si>
  <si>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</si>
  <si>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</si>
  <si>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</si>
  <si>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</si>
  <si>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</si>
  <si>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</si>
  <si>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</si>
  <si>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</si>
  <si>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</si>
  <si>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</si>
  <si>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</si>
  <si>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</si>
  <si>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</si>
  <si>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</si>
  <si>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</si>
  <si>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</si>
  <si>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</si>
  <si>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</si>
  <si>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</si>
  <si>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</si>
  <si>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</si>
  <si>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</si>
  <si>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</si>
  <si>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</si>
  <si>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</si>
  <si>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</si>
  <si>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</si>
  <si>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</si>
  <si>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</si>
  <si>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</si>
  <si>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</si>
  <si>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</si>
  <si>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</si>
  <si>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</si>
  <si>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</si>
  <si>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</si>
  <si>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</si>
  <si>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</si>
  <si>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</si>
  <si>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</si>
  <si>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</si>
  <si>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</si>
  <si>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</si>
  <si>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</si>
  <si>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</si>
  <si>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</si>
  <si>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</si>
  <si>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</si>
  <si>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</si>
  <si>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</si>
  <si>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</si>
  <si>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</si>
  <si>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</si>
  <si>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</si>
  <si>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</si>
  <si>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</si>
  <si>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</si>
  <si>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</si>
  <si>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</si>
  <si>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</si>
  <si>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</si>
  <si>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</si>
  <si>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</si>
  <si>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</si>
  <si>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</si>
  <si>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</si>
  <si>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</si>
  <si>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</si>
  <si>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</si>
  <si>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</si>
  <si>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</si>
  <si>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</si>
  <si>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</si>
  <si>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</si>
  <si>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</si>
  <si>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</si>
  <si>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</si>
  <si>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</si>
  <si>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</si>
  <si>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</si>
  <si>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</si>
  <si>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</si>
  <si>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</si>
  <si>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</si>
  <si>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</si>
  <si>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</si>
  <si>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</si>
  <si>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</si>
  <si>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</si>
  <si>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</si>
  <si>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</si>
  <si>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</si>
  <si>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</si>
  <si>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</si>
  <si>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</si>
  <si>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</si>
  <si>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</si>
  <si>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</si>
  <si>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</si>
  <si>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</si>
  <si>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</si>
  <si>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</si>
  <si>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</si>
  <si>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</si>
  <si>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</si>
  <si>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</si>
  <si>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</si>
  <si>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</si>
  <si>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</si>
  <si>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</si>
  <si>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</si>
  <si>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</si>
  <si>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</si>
  <si>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</si>
  <si>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</si>
  <si>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</si>
  <si>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</si>
  <si>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</si>
  <si>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</si>
  <si>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</si>
  <si>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</si>
  <si>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</si>
  <si>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</si>
  <si>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</si>
  <si>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</si>
  <si>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</si>
  <si>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</si>
  <si>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</si>
  <si>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</si>
  <si>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</si>
  <si>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</si>
  <si>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</si>
  <si>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</si>
  <si>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</si>
  <si>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</si>
  <si>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</si>
  <si>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</si>
  <si>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</si>
  <si>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</si>
  <si>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</si>
  <si>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</si>
  <si>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</si>
  <si>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</si>
  <si>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</si>
  <si>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</si>
  <si>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</si>
  <si>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</si>
  <si>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</si>
  <si>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</si>
  <si>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</si>
  <si>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</si>
  <si>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</si>
  <si>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</si>
  <si>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</si>
  <si>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</si>
  <si>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</si>
  <si>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</si>
  <si>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</si>
  <si>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</si>
  <si>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</si>
  <si>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</si>
  <si>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</si>
  <si>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</si>
  <si>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</si>
  <si>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</si>
  <si>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</si>
  <si>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</si>
  <si>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</si>
  <si>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</si>
  <si>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</si>
  <si>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</si>
  <si>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</si>
  <si>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</si>
  <si>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</si>
  <si>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</si>
  <si>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</si>
  <si>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</si>
  <si>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</si>
  <si>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</si>
  <si>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</si>
  <si>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</si>
  <si>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</si>
  <si>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</si>
  <si>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</si>
  <si>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</si>
  <si>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</si>
  <si>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</si>
  <si>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</si>
  <si>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</si>
  <si>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</si>
  <si>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</si>
  <si>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</si>
  <si>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</si>
  <si>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</si>
  <si>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</si>
  <si>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</si>
  <si>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</si>
  <si>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</si>
  <si>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</si>
  <si>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</si>
  <si>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</si>
  <si>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</si>
  <si>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</si>
  <si>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</si>
  <si>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</si>
  <si>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</si>
  <si>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</si>
  <si>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</si>
  <si>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</si>
  <si>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</si>
  <si>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</si>
  <si>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</si>
  <si>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</si>
  <si>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</si>
  <si>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</si>
  <si>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</si>
  <si>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</si>
  <si>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</si>
  <si>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</si>
  <si>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</si>
  <si>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</si>
  <si>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</si>
  <si>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</si>
  <si>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</si>
  <si>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</si>
  <si>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</si>
  <si>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</si>
  <si>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</si>
  <si>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</si>
  <si>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</si>
  <si>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</si>
  <si>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</si>
  <si>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</si>
  <si>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</si>
  <si>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</si>
  <si>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</si>
  <si>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</si>
  <si>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</si>
  <si>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</si>
  <si>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</si>
  <si>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</si>
  <si>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</si>
  <si>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</si>
  <si>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</si>
  <si>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</si>
  <si>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</si>
  <si>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</si>
  <si>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</si>
  <si>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</si>
  <si>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</si>
  <si>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</si>
  <si>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</si>
  <si>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</si>
  <si>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</si>
  <si>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</si>
  <si>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</si>
  <si>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</si>
  <si>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</si>
  <si>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</si>
  <si>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</si>
  <si>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</si>
  <si>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</si>
  <si>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</si>
  <si>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</si>
  <si>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</si>
  <si>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</si>
  <si>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</si>
  <si>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</si>
  <si>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</si>
  <si>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</si>
  <si>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</si>
  <si>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</si>
  <si>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</si>
  <si>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</si>
  <si>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</si>
  <si>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</si>
  <si>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</si>
  <si>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</si>
  <si>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</si>
  <si>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</si>
  <si>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</si>
  <si>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</si>
  <si>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</si>
  <si>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</si>
  <si>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</si>
  <si>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</si>
  <si>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</si>
  <si>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</si>
  <si>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</si>
  <si>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</si>
  <si>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</si>
  <si>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</si>
  <si>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</si>
  <si>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</si>
  <si>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</si>
  <si>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</si>
  <si>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</si>
  <si>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</si>
  <si>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</si>
  <si>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</si>
  <si>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</si>
  <si>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</si>
  <si>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</si>
  <si>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</si>
  <si>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</si>
  <si>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</si>
  <si>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</si>
  <si>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</si>
  <si>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</si>
  <si>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</si>
  <si>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</si>
  <si>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</si>
  <si>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</si>
  <si>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</si>
  <si>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</si>
  <si>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</si>
  <si>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</si>
  <si>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</si>
  <si>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</si>
  <si>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</si>
  <si>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</si>
  <si>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</si>
  <si>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</si>
  <si>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</si>
  <si>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</si>
  <si>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</si>
  <si>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</si>
  <si>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</si>
  <si>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</si>
  <si>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</si>
  <si>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</si>
  <si>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</si>
  <si>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</si>
  <si>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</si>
  <si>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</si>
  <si>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</si>
  <si>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</si>
  <si>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</si>
  <si>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</si>
  <si>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</si>
  <si>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</si>
  <si>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</si>
  <si>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</si>
  <si>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</si>
  <si>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</si>
  <si>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</si>
  <si>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</si>
  <si>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</si>
  <si>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</si>
  <si>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</si>
  <si>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</si>
  <si>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</si>
  <si>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</si>
  <si>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</si>
  <si>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</si>
  <si>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</si>
  <si>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</si>
  <si>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</si>
  <si>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</si>
  <si>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</si>
  <si>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</si>
  <si>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</si>
  <si>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</si>
  <si>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</si>
  <si>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</si>
  <si>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</si>
  <si>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</si>
  <si>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</si>
  <si>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</si>
  <si>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</si>
  <si>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</si>
  <si>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</si>
  <si>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</si>
  <si>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</si>
  <si>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</si>
  <si>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</si>
  <si>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</si>
  <si>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</si>
  <si>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</si>
  <si>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</si>
  <si>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</si>
  <si>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</si>
  <si>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</si>
  <si>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</si>
  <si>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</si>
  <si>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</si>
  <si>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</si>
  <si>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</si>
  <si>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</si>
  <si>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</si>
  <si>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</si>
  <si>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</si>
  <si>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</si>
  <si>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</si>
  <si>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</si>
  <si>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</si>
  <si>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</si>
  <si>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</si>
  <si>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</si>
  <si>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</si>
  <si>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</si>
  <si>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</si>
  <si>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</si>
  <si>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</si>
  <si>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</si>
  <si>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</si>
  <si>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</si>
  <si>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</si>
  <si>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</si>
  <si>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</si>
  <si>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</si>
  <si>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</si>
  <si>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</si>
  <si>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</si>
  <si>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</si>
  <si>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</si>
  <si>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</si>
  <si>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</si>
  <si>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</si>
  <si>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</si>
  <si>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</si>
  <si>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</si>
  <si>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</si>
  <si>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</si>
  <si>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</si>
  <si>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</si>
  <si>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</si>
  <si>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</si>
  <si>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</si>
  <si>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</si>
  <si>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</si>
  <si>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</si>
  <si>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</si>
  <si>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</si>
  <si>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</si>
  <si>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</si>
  <si>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</si>
  <si>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</si>
  <si>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</si>
  <si>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</si>
  <si>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</si>
  <si>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</si>
  <si>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</si>
  <si>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</si>
  <si>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</si>
  <si>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</si>
  <si>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</si>
  <si>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</si>
  <si>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</si>
  <si>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</si>
  <si>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</si>
  <si>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</si>
  <si>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</si>
  <si>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</si>
  <si>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</si>
  <si>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</si>
  <si>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</si>
  <si>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</si>
  <si>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</si>
  <si>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</si>
  <si>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</si>
  <si>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</si>
  <si>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</si>
  <si>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</si>
  <si>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</si>
  <si>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</si>
  <si>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</si>
  <si>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</si>
  <si>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</si>
  <si>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</si>
  <si>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</si>
  <si>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</si>
  <si>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</si>
  <si>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</si>
  <si>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</si>
  <si>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</si>
  <si>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</si>
  <si>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</si>
  <si>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</si>
  <si>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</si>
  <si>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</si>
  <si>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</si>
  <si>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</si>
  <si>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</si>
  <si>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</si>
  <si>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</si>
  <si>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</si>
  <si>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</si>
  <si>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</si>
  <si>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</si>
  <si>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</si>
  <si>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</si>
  <si>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</si>
  <si>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</si>
  <si>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</si>
  <si>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</si>
  <si>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</si>
  <si>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</si>
  <si>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</si>
  <si>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</si>
  <si>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</si>
  <si>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</si>
  <si>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</si>
  <si>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</si>
  <si>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</si>
  <si>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</si>
  <si>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</si>
  <si>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</si>
  <si>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</si>
  <si>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</si>
  <si>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</si>
  <si>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</si>
  <si>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</si>
  <si>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</si>
  <si>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</si>
  <si>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</si>
  <si>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</si>
  <si>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</si>
  <si>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</si>
  <si>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</si>
  <si>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</si>
  <si>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</si>
  <si>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</si>
  <si>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</si>
  <si>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</si>
  <si>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</si>
  <si>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</si>
  <si>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</si>
  <si>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</si>
  <si>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</si>
  <si>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</si>
  <si>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</si>
  <si>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</si>
  <si>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</si>
  <si>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</si>
  <si>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</si>
  <si>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</si>
  <si>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</si>
  <si>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</si>
  <si>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</si>
  <si>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</si>
  <si>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</si>
  <si>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</si>
  <si>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</si>
  <si>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</si>
  <si>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</si>
  <si>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</si>
  <si>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</si>
  <si>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</si>
  <si>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</si>
  <si>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</si>
  <si>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</si>
  <si>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</si>
  <si>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</si>
  <si>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</si>
  <si>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</si>
  <si>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</si>
  <si>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</si>
  <si>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</si>
  <si>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</si>
  <si>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</si>
  <si>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</si>
  <si>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</si>
  <si>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</si>
  <si>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</si>
  <si>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</si>
  <si>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</si>
  <si>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</si>
  <si>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</si>
  <si>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</si>
  <si>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</si>
  <si>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</si>
  <si>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</si>
  <si>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</si>
  <si>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</si>
  <si>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</si>
  <si>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</si>
  <si>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</si>
  <si>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</si>
  <si>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</si>
  <si>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</si>
  <si>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</si>
  <si>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</si>
  <si>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</si>
  <si>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</si>
  <si>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</si>
  <si>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</si>
  <si>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</si>
  <si>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</si>
  <si>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</si>
  <si>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</si>
  <si>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</si>
  <si>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</si>
  <si>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</si>
  <si>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</si>
  <si>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</si>
  <si>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</si>
  <si>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</si>
  <si>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</si>
  <si>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</si>
  <si>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</si>
  <si>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</si>
  <si>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</si>
  <si>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</si>
  <si>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</si>
  <si>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</si>
  <si>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</si>
  <si>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</si>
  <si>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</si>
  <si>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</si>
  <si>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</si>
  <si>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</si>
  <si>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</si>
  <si>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</si>
  <si>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</si>
  <si>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</si>
  <si>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</si>
  <si>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</si>
  <si>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</si>
  <si>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</si>
  <si>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</si>
  <si>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</si>
  <si>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</si>
  <si>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</si>
  <si>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</si>
  <si>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</si>
  <si>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</si>
  <si>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</si>
  <si>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</si>
  <si>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</si>
  <si>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</si>
  <si>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</si>
  <si>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</si>
  <si>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</si>
  <si>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</si>
  <si>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</si>
  <si>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</si>
  <si>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</si>
  <si>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</si>
  <si>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</si>
  <si>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</si>
  <si>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</si>
  <si>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</si>
  <si>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</si>
  <si>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</si>
  <si>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</si>
  <si>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</si>
  <si>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</si>
  <si>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</si>
  <si>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</si>
  <si>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</si>
  <si>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</si>
  <si>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</si>
  <si>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</si>
  <si>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</si>
  <si>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</si>
  <si>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</si>
  <si>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</si>
  <si>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</si>
  <si>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</si>
  <si>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</si>
  <si>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</si>
  <si>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</si>
  <si>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</si>
  <si>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</si>
  <si>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</si>
  <si>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</si>
  <si>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</si>
  <si>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</si>
  <si>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</si>
  <si>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</si>
  <si>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</si>
  <si>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</si>
  <si>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</si>
  <si>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</si>
  <si>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</si>
  <si>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</si>
  <si>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</si>
  <si>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</si>
  <si>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</si>
  <si>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</si>
  <si>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</si>
  <si>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</si>
  <si>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</si>
  <si>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</si>
  <si>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</si>
  <si>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</si>
  <si>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</si>
  <si>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</si>
  <si>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</si>
  <si>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</si>
  <si>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</si>
  <si>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</si>
  <si>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</si>
  <si>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</si>
  <si>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</si>
  <si>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</si>
  <si>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</si>
  <si>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</si>
  <si>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</si>
  <si>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</si>
  <si>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</si>
  <si>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</si>
  <si>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</si>
  <si>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</si>
  <si>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</si>
  <si>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</si>
  <si>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</si>
  <si>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</si>
  <si>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</si>
  <si>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</si>
  <si>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</si>
  <si>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</si>
  <si>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</si>
  <si>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</si>
  <si>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</si>
  <si>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</si>
  <si>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</si>
  <si>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</si>
  <si>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</si>
  <si>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</si>
  <si>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</si>
  <si>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</si>
  <si>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</si>
  <si>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</si>
  <si>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</si>
  <si>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</si>
  <si>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</si>
  <si>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</si>
  <si>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</si>
  <si>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</si>
  <si>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</si>
  <si>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</si>
  <si>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</si>
  <si>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</si>
  <si>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</si>
  <si>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</si>
  <si>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</si>
  <si>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</si>
  <si>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</si>
  <si>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</si>
  <si>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</si>
  <si>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</si>
  <si>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</si>
  <si>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</si>
  <si>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</si>
  <si>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</si>
  <si>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</si>
  <si>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</si>
  <si>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</si>
  <si>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</si>
  <si>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</si>
  <si>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</si>
  <si>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</si>
  <si>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</si>
  <si>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</si>
  <si>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</si>
  <si>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</si>
  <si>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</si>
  <si>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</si>
  <si>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</si>
  <si>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</si>
  <si>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</si>
  <si>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</si>
  <si>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</si>
  <si>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</si>
  <si>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</si>
  <si>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</si>
  <si>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</si>
  <si>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</si>
  <si>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</si>
  <si>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</si>
  <si>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</si>
  <si>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</si>
  <si>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</si>
  <si>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</si>
  <si>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</si>
  <si>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</si>
  <si>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</si>
  <si>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</si>
  <si>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</si>
  <si>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</si>
  <si>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</si>
  <si>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</si>
  <si>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</si>
  <si>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</si>
  <si>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</si>
  <si>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</si>
  <si>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</si>
  <si>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</si>
  <si>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</si>
  <si>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</si>
  <si>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</si>
  <si>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</si>
  <si>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</si>
  <si>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</si>
  <si>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</si>
  <si>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</si>
  <si>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</si>
  <si>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</si>
  <si>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</si>
  <si>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</si>
  <si>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</si>
  <si>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</si>
  <si>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</si>
  <si>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</si>
  <si>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</si>
  <si>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</si>
  <si>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</si>
  <si>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</si>
  <si>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</si>
  <si>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</si>
  <si>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</si>
  <si>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</si>
  <si>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</si>
  <si>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</si>
  <si>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</si>
  <si>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</si>
  <si>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</si>
  <si>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</si>
  <si>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</si>
  <si>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</si>
  <si>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</si>
  <si>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</si>
  <si>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</si>
  <si>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</si>
  <si>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</si>
  <si>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</si>
  <si>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</si>
  <si>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</si>
  <si>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</si>
  <si>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</si>
  <si>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</si>
  <si>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</si>
  <si>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</si>
  <si>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</si>
  <si>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</si>
  <si>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</si>
  <si>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</si>
  <si>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</si>
  <si>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</si>
  <si>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</si>
  <si>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</si>
  <si>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</si>
  <si>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</si>
  <si>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</si>
  <si>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</si>
  <si>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</si>
  <si>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</si>
  <si>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</si>
  <si>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</si>
  <si>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</si>
  <si>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</si>
  <si>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</si>
  <si>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</si>
  <si>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</si>
  <si>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</si>
  <si>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</si>
  <si>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</si>
  <si>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</si>
  <si>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</si>
  <si>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</si>
  <si>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</si>
  <si>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</si>
  <si>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</si>
  <si>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</si>
  <si>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</si>
  <si>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</si>
  <si>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</si>
  <si>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</si>
  <si>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</si>
  <si>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</si>
  <si>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</si>
  <si>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</si>
  <si>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</si>
  <si>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</si>
  <si>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</si>
  <si>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</si>
  <si>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</si>
  <si>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</si>
  <si>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</si>
  <si>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</si>
  <si>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</si>
  <si>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</si>
  <si>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</si>
  <si>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</si>
  <si>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</si>
  <si>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</si>
  <si>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</si>
  <si>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</si>
  <si>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</si>
  <si>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</si>
  <si>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</si>
  <si>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</si>
  <si>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</si>
  <si>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</si>
  <si>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</si>
  <si>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</si>
  <si>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</si>
  <si>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</si>
  <si>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</si>
  <si>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</si>
  <si>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</si>
  <si>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</si>
  <si>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</si>
  <si>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</si>
  <si>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</si>
  <si>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</si>
  <si>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</si>
  <si>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</si>
  <si>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</si>
  <si>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</si>
  <si>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</si>
  <si>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</si>
  <si>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</si>
  <si>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</si>
  <si>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</si>
  <si>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</si>
  <si>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</si>
  <si>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</si>
  <si>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</si>
  <si>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</si>
  <si>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</si>
  <si>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</si>
  <si>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</si>
  <si>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</si>
  <si>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</si>
  <si>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</si>
  <si>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</si>
  <si>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</si>
  <si>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</si>
  <si>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</si>
  <si>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</si>
  <si>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</si>
  <si>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</si>
  <si>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</si>
  <si>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</si>
  <si>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</si>
  <si>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</si>
  <si>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</si>
  <si>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</si>
  <si>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</si>
  <si>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</si>
  <si>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</si>
  <si>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</si>
  <si>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</si>
  <si>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</si>
  <si>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</si>
  <si>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</si>
  <si>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</si>
  <si>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</si>
  <si>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</si>
  <si>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</si>
  <si>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</si>
  <si>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</si>
  <si>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</si>
  <si>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</si>
  <si>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</si>
  <si>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</si>
  <si>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</si>
  <si>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</si>
  <si>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</si>
  <si>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</si>
  <si>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</si>
  <si>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</si>
  <si>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</si>
  <si>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</si>
  <si>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</si>
  <si>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</si>
  <si>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</si>
  <si>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</si>
  <si>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</si>
  <si>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</si>
  <si>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</si>
  <si>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</si>
  <si>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</si>
  <si>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</si>
  <si>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</si>
  <si>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</si>
  <si>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</si>
  <si>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</si>
  <si>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</si>
  <si>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</si>
  <si>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</si>
  <si>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</si>
  <si>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</si>
  <si>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</si>
  <si>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</si>
  <si>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</si>
  <si>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</si>
  <si>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</si>
  <si>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</si>
  <si>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</si>
  <si>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</si>
  <si>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</si>
  <si>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</si>
  <si>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</si>
  <si>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</si>
  <si>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</si>
  <si>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</si>
  <si>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</si>
  <si>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</si>
  <si>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</si>
  <si>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</si>
  <si>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</si>
  <si>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</si>
  <si>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</si>
  <si>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</si>
  <si>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</si>
  <si>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</si>
  <si>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</si>
  <si>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</si>
  <si>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</si>
  <si>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</si>
  <si>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</si>
  <si>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</si>
  <si>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</si>
  <si>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</si>
  <si>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</si>
  <si>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</si>
  <si>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</si>
  <si>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</si>
  <si>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</si>
  <si>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</si>
  <si>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</si>
  <si>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</si>
  <si>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</si>
  <si>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</si>
  <si>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</si>
  <si>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</si>
  <si>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</si>
  <si>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</si>
  <si>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</si>
  <si>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</si>
  <si>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</si>
  <si>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</si>
  <si>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</si>
  <si>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</si>
  <si>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</si>
  <si>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</si>
  <si>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</si>
  <si>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</si>
  <si>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</si>
  <si>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</si>
  <si>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</si>
  <si>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</si>
  <si>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</si>
  <si>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</si>
  <si>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</si>
  <si>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</si>
  <si>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</si>
  <si>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</si>
  <si>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</si>
  <si>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</si>
  <si>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</si>
  <si>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</si>
  <si>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</si>
  <si>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</si>
  <si>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</si>
  <si>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</si>
  <si>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</si>
  <si>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</si>
  <si>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</si>
  <si>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</si>
  <si>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</si>
  <si>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</si>
  <si>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</si>
  <si>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</si>
  <si>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</si>
  <si>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</si>
  <si>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</si>
  <si>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</si>
  <si>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</si>
  <si>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</si>
  <si>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</si>
  <si>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</si>
  <si>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</si>
  <si>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</si>
  <si>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</si>
  <si>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</si>
  <si>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</si>
  <si>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</si>
  <si>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</si>
  <si>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</si>
  <si>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</si>
  <si>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</si>
  <si>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</si>
  <si>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</si>
  <si>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</si>
  <si>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</si>
  <si>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</si>
  <si>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</si>
  <si>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</si>
  <si>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</si>
  <si>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</si>
  <si>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</si>
  <si>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</si>
  <si>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</si>
  <si>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</si>
  <si>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</si>
  <si>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</si>
  <si>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</si>
  <si>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</si>
  <si>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</si>
  <si>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</si>
  <si>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</si>
  <si>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</si>
  <si>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</si>
  <si>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</si>
  <si>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</si>
  <si>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</si>
  <si>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</si>
  <si>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</si>
  <si>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</si>
  <si>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</si>
  <si>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</si>
  <si>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</si>
  <si>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</si>
  <si>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</si>
  <si>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</si>
  <si>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</si>
  <si>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</si>
  <si>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</si>
  <si>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</si>
  <si>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</si>
  <si>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</si>
  <si>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</si>
  <si>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</si>
  <si>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</si>
  <si>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</si>
  <si>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</si>
  <si>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</si>
  <si>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</si>
  <si>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</si>
  <si>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</si>
  <si>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</si>
  <si>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</si>
  <si>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</si>
  <si>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</si>
  <si>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</si>
  <si>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</si>
  <si>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</si>
  <si>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</si>
  <si>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</si>
  <si>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</si>
  <si>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</si>
  <si>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</si>
  <si>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</si>
  <si>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</si>
  <si>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</si>
  <si>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</si>
  <si>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</si>
  <si>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</si>
  <si>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</si>
  <si>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</si>
  <si>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</si>
  <si>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</si>
  <si>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</si>
  <si>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</si>
  <si>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</si>
  <si>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</si>
  <si>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</si>
  <si>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</si>
  <si>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</si>
  <si>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</si>
  <si>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</si>
  <si>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</si>
  <si>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</si>
  <si>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</si>
  <si>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</si>
  <si>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</si>
  <si>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</si>
  <si>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</si>
  <si>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</si>
  <si>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</si>
  <si>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</si>
  <si>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</si>
  <si>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</si>
  <si>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</si>
  <si>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</si>
  <si>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</si>
  <si>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</si>
  <si>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</si>
  <si>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</si>
  <si>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</si>
  <si>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</si>
  <si>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</si>
  <si>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</si>
  <si>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</si>
  <si>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</si>
  <si>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</si>
  <si>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</si>
  <si>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</si>
  <si>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</si>
  <si>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</si>
  <si>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</si>
  <si>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</si>
  <si>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</si>
  <si>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</si>
  <si>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</si>
  <si>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</si>
  <si>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</si>
  <si>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</si>
  <si>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</si>
  <si>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</si>
  <si>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</si>
  <si>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</si>
  <si>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</si>
  <si>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</si>
  <si>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</si>
  <si>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</si>
  <si>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</si>
  <si>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</si>
  <si>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</si>
  <si>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</si>
  <si>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</si>
  <si>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</si>
  <si>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</si>
  <si>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</si>
  <si>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</si>
  <si>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</si>
  <si>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</si>
  <si>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</si>
  <si>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</si>
  <si>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</si>
  <si>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</si>
  <si>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</si>
  <si>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</si>
  <si>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</si>
  <si>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</si>
  <si>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</si>
  <si>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</si>
  <si>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</si>
  <si>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</si>
  <si>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</si>
  <si>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</si>
  <si>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</si>
  <si>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</si>
  <si>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</si>
  <si>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</si>
  <si>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</si>
  <si>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</si>
  <si>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</si>
  <si>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</si>
  <si>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</si>
  <si>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</si>
  <si>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</si>
  <si>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</si>
  <si>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</si>
  <si>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</si>
  <si>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</si>
  <si>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</si>
  <si>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</si>
  <si>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</si>
  <si>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</si>
  <si>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</si>
  <si>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</si>
  <si>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</si>
  <si>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</si>
  <si>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</si>
  <si>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</si>
  <si>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</si>
  <si>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</si>
  <si>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</si>
  <si>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</si>
  <si>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</si>
  <si>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</si>
  <si>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</si>
  <si>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</si>
  <si>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</si>
  <si>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</si>
  <si>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</si>
  <si>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</si>
  <si>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</si>
  <si>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</si>
  <si>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</si>
  <si>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</si>
  <si>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</si>
  <si>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</si>
  <si>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</si>
  <si>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</si>
  <si>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</si>
  <si>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</si>
  <si>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</si>
  <si>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</si>
  <si>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</si>
  <si>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</si>
  <si>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</si>
  <si>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</si>
  <si>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</si>
  <si>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</si>
  <si>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</si>
  <si>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</si>
  <si>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</si>
  <si>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</si>
  <si>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</si>
  <si>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</si>
  <si>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</si>
  <si>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</si>
  <si>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</si>
  <si>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</si>
  <si>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</si>
  <si>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</si>
  <si>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</si>
  <si>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</si>
  <si>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</si>
  <si>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</si>
  <si>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</si>
  <si>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</si>
  <si>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</si>
  <si>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</si>
  <si>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</si>
  <si>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</si>
  <si>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</si>
  <si>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</si>
  <si>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</si>
  <si>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</si>
  <si>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</si>
  <si>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</si>
  <si>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</si>
  <si>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</si>
  <si>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</si>
  <si>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</si>
  <si>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</si>
  <si>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</si>
  <si>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</si>
  <si>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</si>
  <si>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</si>
  <si>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</si>
  <si>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</si>
  <si>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</si>
  <si>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</si>
  <si>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</si>
  <si>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</si>
  <si>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</si>
  <si>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</si>
  <si>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</si>
  <si>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</si>
  <si>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</si>
  <si>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</si>
  <si>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</si>
  <si>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</si>
  <si>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</si>
  <si>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</si>
  <si>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</si>
  <si>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</si>
  <si>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</si>
  <si>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</si>
  <si>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</si>
  <si>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</si>
  <si>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</si>
  <si>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</si>
  <si>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</si>
  <si>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</si>
  <si>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</si>
  <si>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</si>
  <si>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</si>
  <si>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</si>
  <si>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</si>
  <si>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</si>
  <si>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</si>
  <si>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</si>
  <si>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</si>
  <si>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</si>
  <si>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</si>
  <si>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</si>
  <si>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</si>
  <si>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</si>
  <si>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</si>
  <si>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</si>
  <si>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</si>
  <si>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</si>
  <si>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</si>
  <si>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</si>
  <si>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</si>
  <si>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</si>
  <si>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</si>
  <si>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</si>
  <si>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</si>
  <si>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</si>
  <si>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</si>
  <si>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</si>
  <si>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</si>
  <si>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</si>
  <si>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</si>
  <si>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</si>
  <si>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</si>
  <si>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</si>
  <si>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</si>
  <si>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</si>
  <si>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</si>
  <si>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</si>
  <si>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</si>
  <si>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</si>
  <si>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</si>
  <si>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</si>
  <si>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</si>
  <si>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</si>
  <si>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</si>
  <si>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</si>
  <si>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</si>
  <si>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</si>
  <si>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</si>
  <si>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</si>
  <si>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</si>
  <si>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</si>
  <si>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</si>
  <si>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</si>
  <si>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</si>
  <si>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</si>
  <si>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</si>
  <si>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</si>
  <si>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</si>
  <si>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</si>
  <si>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</si>
  <si>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</si>
  <si>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</si>
  <si>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</si>
  <si>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</si>
  <si>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</si>
  <si>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</si>
  <si>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</si>
  <si>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</si>
  <si>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</si>
  <si>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</si>
  <si>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</si>
  <si>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</si>
  <si>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</si>
  <si>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</si>
  <si>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</si>
  <si>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</si>
  <si>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</si>
  <si>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</si>
  <si>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</si>
  <si>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</si>
  <si>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</si>
  <si>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</si>
  <si>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</si>
  <si>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</si>
  <si>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</si>
  <si>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</si>
  <si>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</si>
  <si>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</si>
  <si>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</si>
  <si>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</si>
  <si>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</si>
  <si>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</si>
  <si>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</si>
  <si>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</si>
  <si>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</si>
  <si>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</si>
  <si>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</si>
  <si>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</si>
  <si>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</si>
  <si>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</si>
  <si>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</si>
  <si>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</si>
  <si>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</si>
  <si>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</si>
  <si>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</si>
  <si>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</si>
  <si>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</si>
  <si>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</si>
  <si>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</si>
  <si>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</si>
  <si>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</si>
  <si>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</si>
  <si>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</si>
  <si>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</si>
  <si>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</si>
  <si>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</si>
  <si>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</si>
  <si>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</si>
  <si>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</si>
  <si>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</si>
  <si>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</si>
  <si>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</si>
  <si>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</si>
  <si>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</si>
  <si>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</si>
  <si>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</si>
  <si>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</si>
  <si>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</si>
  <si>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</si>
  <si>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</si>
  <si>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</si>
  <si>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</si>
  <si>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</si>
  <si>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</si>
  <si>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</si>
  <si>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</si>
  <si>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</si>
  <si>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</si>
  <si>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</si>
  <si>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</si>
  <si>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</si>
  <si>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</si>
  <si>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</si>
  <si>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</si>
  <si>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</si>
  <si>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</si>
  <si>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</si>
  <si>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</si>
  <si>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</si>
  <si>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</si>
  <si>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</si>
  <si>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</si>
  <si>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</si>
  <si>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</si>
  <si>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</si>
  <si>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</si>
  <si>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</si>
  <si>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</si>
  <si>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</si>
  <si>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</si>
  <si>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</si>
  <si>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</si>
  <si>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</si>
  <si>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</si>
  <si>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</si>
  <si>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</si>
  <si>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</si>
  <si>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</si>
  <si>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</si>
  <si>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</si>
  <si>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</si>
  <si>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</si>
  <si>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</si>
  <si>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</si>
  <si>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</si>
  <si>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</si>
  <si>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</si>
  <si>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</si>
  <si>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</si>
  <si>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</si>
  <si>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</si>
  <si>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</si>
  <si>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</si>
  <si>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</si>
  <si>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</si>
  <si>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</si>
  <si>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</si>
  <si>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</si>
  <si>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</si>
  <si>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</si>
  <si>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</si>
  <si>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</si>
  <si>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</si>
  <si>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</si>
  <si>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</si>
  <si>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</si>
  <si>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</si>
  <si>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</si>
  <si>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</si>
  <si>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</si>
  <si>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</si>
  <si>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</si>
  <si>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</si>
  <si>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</si>
  <si>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</si>
  <si>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</si>
  <si>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</si>
  <si>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</si>
  <si>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</si>
  <si>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</si>
  <si>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</si>
  <si>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</si>
  <si>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</si>
  <si>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</si>
  <si>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</si>
  <si>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</si>
  <si>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</si>
  <si>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</si>
  <si>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</si>
  <si>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</si>
  <si>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</si>
  <si>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</si>
  <si>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</si>
  <si>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</si>
  <si>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</si>
  <si>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</si>
  <si>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</si>
  <si>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</si>
  <si>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</si>
  <si>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</si>
  <si>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</si>
  <si>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</si>
  <si>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</si>
  <si>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</si>
  <si>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</si>
  <si>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</si>
  <si>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</si>
  <si>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</si>
  <si>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</si>
  <si>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</si>
  <si>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</si>
  <si>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</si>
  <si>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</si>
  <si>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</si>
  <si>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</si>
  <si>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</si>
  <si>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</si>
  <si>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</si>
  <si>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</si>
  <si>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</si>
  <si>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</si>
  <si>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</si>
  <si>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</si>
  <si>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</si>
  <si>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</si>
  <si>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</si>
  <si>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</si>
  <si>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</si>
  <si>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</si>
  <si>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</si>
  <si>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</si>
  <si>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</si>
  <si>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</si>
  <si>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</si>
  <si>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</si>
  <si>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</si>
  <si>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</si>
  <si>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</si>
  <si>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</si>
  <si>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</si>
  <si>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</si>
  <si>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</si>
  <si>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</si>
  <si>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</si>
  <si>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</si>
  <si>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</si>
  <si>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</si>
  <si>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</si>
  <si>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</si>
  <si>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</si>
  <si>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</si>
  <si>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</si>
  <si>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</si>
  <si>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</si>
  <si>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</si>
  <si>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</si>
  <si>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</si>
  <si>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</si>
  <si>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</si>
  <si>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</si>
  <si>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</si>
  <si>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</si>
  <si>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</si>
  <si>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</si>
  <si>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</si>
  <si>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</si>
  <si>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</si>
  <si>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</si>
  <si>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</si>
  <si>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</si>
  <si>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</si>
  <si>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</si>
  <si>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</si>
  <si>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</si>
  <si>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</si>
  <si>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</si>
  <si>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</si>
  <si>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</si>
  <si>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</si>
  <si>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</si>
  <si>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</si>
  <si>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</si>
  <si>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</si>
  <si>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</si>
  <si>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</si>
  <si>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</si>
  <si>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</si>
  <si>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</si>
  <si>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</si>
  <si>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</si>
  <si>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</si>
  <si>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</si>
  <si>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</si>
  <si>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</si>
  <si>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</si>
  <si>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</si>
  <si>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</si>
  <si>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</si>
  <si>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</si>
  <si>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</si>
  <si>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</si>
  <si>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</si>
  <si>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</si>
  <si>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</si>
  <si>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</si>
  <si>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</si>
  <si>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</si>
  <si>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</si>
  <si>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</si>
  <si>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</si>
  <si>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</si>
  <si>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</si>
  <si>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</si>
  <si>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</si>
  <si>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</si>
  <si>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</si>
  <si>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</si>
  <si>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</si>
  <si>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</si>
  <si>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</si>
  <si>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</si>
  <si>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</si>
  <si>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</si>
  <si>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</si>
  <si>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</si>
  <si>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</si>
  <si>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</si>
  <si>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</si>
  <si>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</si>
  <si>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</si>
  <si>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</si>
  <si>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</si>
  <si>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</si>
  <si>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</si>
  <si>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</si>
  <si>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</si>
  <si>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</si>
  <si>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</si>
  <si>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</si>
  <si>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</si>
  <si>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</si>
  <si>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</si>
  <si>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</si>
  <si>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</si>
  <si>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</si>
  <si>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</si>
  <si>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</si>
  <si>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</si>
  <si>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</si>
  <si>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</si>
  <si>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</si>
  <si>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</si>
  <si>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</si>
  <si>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</si>
  <si>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</si>
  <si>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</si>
  <si>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</si>
  <si>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</si>
  <si>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</si>
  <si>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</si>
  <si>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</si>
  <si>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</si>
  <si>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</si>
  <si>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</si>
  <si>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</si>
  <si>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</si>
  <si>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</si>
  <si>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</si>
  <si>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</si>
  <si>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</si>
  <si>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</si>
  <si>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</si>
  <si>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</si>
  <si>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</si>
  <si>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</si>
  <si>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</si>
  <si>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</si>
  <si>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</si>
  <si>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</si>
  <si>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</si>
  <si>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</si>
  <si>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</si>
  <si>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</si>
  <si>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</si>
  <si>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</si>
  <si>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</si>
  <si>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</si>
  <si>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</si>
  <si>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</si>
  <si>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</si>
  <si>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</si>
  <si>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</si>
  <si>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</si>
  <si>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</si>
  <si>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</si>
  <si>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</si>
  <si>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</si>
  <si>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</si>
  <si>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</si>
  <si>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</si>
  <si>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</si>
  <si>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</si>
  <si>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</si>
  <si>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</si>
  <si>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</si>
  <si>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</si>
  <si>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</si>
  <si>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</si>
  <si>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</si>
  <si>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</si>
  <si>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</si>
  <si>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</si>
  <si>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</si>
  <si>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</si>
  <si>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</si>
  <si>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</si>
  <si>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</si>
  <si>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</si>
  <si>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</si>
  <si>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</si>
  <si>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</si>
  <si>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</si>
  <si>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</si>
  <si>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</si>
  <si>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</si>
  <si>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</si>
  <si>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</si>
  <si>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</si>
  <si>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</si>
  <si>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</si>
  <si>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</si>
  <si>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</si>
  <si>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</si>
  <si>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</si>
  <si>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</si>
  <si>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</si>
  <si>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</si>
  <si>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</si>
  <si>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</si>
  <si>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</si>
  <si>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</si>
  <si>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</si>
  <si>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</si>
  <si>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</si>
  <si>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</si>
  <si>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</si>
  <si>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</si>
  <si>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</si>
  <si>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</si>
  <si>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</si>
  <si>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</si>
  <si>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</si>
  <si>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</si>
  <si>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</si>
  <si>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</si>
  <si>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</si>
  <si>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</si>
  <si>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</si>
  <si>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</si>
  <si>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</si>
  <si>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</si>
  <si>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</si>
  <si>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</si>
  <si>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</si>
  <si>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</si>
  <si>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</si>
  <si>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</si>
  <si>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</si>
  <si>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</si>
  <si>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</si>
  <si>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</si>
  <si>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</si>
  <si>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</si>
  <si>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</si>
  <si>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</si>
  <si>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</si>
  <si>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</si>
  <si>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</si>
  <si>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</si>
  <si>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</si>
  <si>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</si>
  <si>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</si>
  <si>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</si>
  <si>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</si>
  <si>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</si>
  <si>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</si>
  <si>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</si>
  <si>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</si>
  <si>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</si>
  <si>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</si>
  <si>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</si>
  <si>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</si>
  <si>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</si>
  <si>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</si>
  <si>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</si>
  <si>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</si>
  <si>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</si>
  <si>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</si>
  <si>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</si>
  <si>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</si>
  <si>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</si>
  <si>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</si>
  <si>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</si>
  <si>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</si>
  <si>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</si>
  <si>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</si>
  <si>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</si>
  <si>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</si>
  <si>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</si>
  <si>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</si>
  <si>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</si>
  <si>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</si>
  <si>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</si>
  <si>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</si>
  <si>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</si>
  <si>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</si>
  <si>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</si>
  <si>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</si>
  <si>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</si>
  <si>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</si>
  <si>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</si>
  <si>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</si>
  <si>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</si>
  <si>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</si>
  <si>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</si>
  <si>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</si>
  <si>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</si>
  <si>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</si>
  <si>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</si>
  <si>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</si>
  <si>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</si>
  <si>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</si>
  <si>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</si>
  <si>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</si>
  <si>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</si>
  <si>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</si>
  <si>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</si>
  <si>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</si>
  <si>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</si>
  <si>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</si>
  <si>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</si>
  <si>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</si>
  <si>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</si>
  <si>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</si>
  <si>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</si>
  <si>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</si>
  <si>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</si>
  <si>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</si>
  <si>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</si>
  <si>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</si>
  <si>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</si>
  <si>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</si>
  <si>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</si>
  <si>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</si>
  <si>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</si>
  <si>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</si>
  <si>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</si>
  <si>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</si>
  <si>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</si>
  <si>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</si>
  <si>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</si>
  <si>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</si>
  <si>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</si>
  <si>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</si>
  <si>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</si>
  <si>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</si>
  <si>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</si>
  <si>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</si>
  <si>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</si>
  <si>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</si>
  <si>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</si>
  <si>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</si>
  <si>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</si>
  <si>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</si>
  <si>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</si>
  <si>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</si>
  <si>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</si>
  <si>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</si>
  <si>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</si>
  <si>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</si>
  <si>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</si>
  <si>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</si>
  <si>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</si>
  <si>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</si>
  <si>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</si>
  <si>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</si>
  <si>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</si>
  <si>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</si>
  <si>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</si>
  <si>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</si>
  <si>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</si>
  <si>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</si>
  <si>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</si>
  <si>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</si>
  <si>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</si>
  <si>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</si>
  <si>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</si>
  <si>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</si>
  <si>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</si>
  <si>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</si>
  <si>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</si>
  <si>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</si>
  <si>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</si>
  <si>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</si>
  <si>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</si>
  <si>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</si>
  <si>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</si>
  <si>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</si>
  <si>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</si>
  <si>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</si>
  <si>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</si>
  <si>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</si>
  <si>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</si>
  <si>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</si>
  <si>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</si>
  <si>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</si>
  <si>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</si>
  <si>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</si>
  <si>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</si>
  <si>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</si>
  <si>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</si>
  <si>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</si>
  <si>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</si>
  <si>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</si>
  <si>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</si>
  <si>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</si>
  <si>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</si>
  <si>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</si>
  <si>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</si>
  <si>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</si>
  <si>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</si>
  <si>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</si>
  <si>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</si>
  <si>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</si>
  <si>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</si>
  <si>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</si>
  <si>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</si>
  <si>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</si>
  <si>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</si>
  <si>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</si>
  <si>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</si>
  <si>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</si>
  <si>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</si>
  <si>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</si>
  <si>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</si>
  <si>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</si>
  <si>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</si>
  <si>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</si>
  <si>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</si>
  <si>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</si>
  <si>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</si>
  <si>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</si>
  <si>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</si>
  <si>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</si>
  <si>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</si>
  <si>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</si>
  <si>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</si>
  <si>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</si>
  <si>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</si>
  <si>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</si>
  <si>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</si>
  <si>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</si>
  <si>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</si>
  <si>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</si>
  <si>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</si>
  <si>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</si>
  <si>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</si>
  <si>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</si>
  <si>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</si>
  <si>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</si>
  <si>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</si>
  <si>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</si>
  <si>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</si>
  <si>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</si>
  <si>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</si>
  <si>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</si>
  <si>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</si>
  <si>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</si>
  <si>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</si>
  <si>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</si>
  <si>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</si>
  <si>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</si>
  <si>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</si>
  <si>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</si>
  <si>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</si>
  <si>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</si>
  <si>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</si>
  <si>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</si>
  <si>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</si>
  <si>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</si>
  <si>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</si>
  <si>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</si>
  <si>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</si>
  <si>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</si>
  <si>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</si>
  <si>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</si>
  <si>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</si>
  <si>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</si>
  <si>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</si>
  <si>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</si>
  <si>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</si>
  <si>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</si>
  <si>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</si>
  <si>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</si>
  <si>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</si>
  <si>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</si>
  <si>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</si>
  <si>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</si>
  <si>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</si>
  <si>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</si>
  <si>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</si>
  <si>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</si>
  <si>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</si>
  <si>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</si>
  <si>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</si>
  <si>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</si>
  <si>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</si>
  <si>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</si>
  <si>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</si>
  <si>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</si>
  <si>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</si>
  <si>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</si>
  <si>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</si>
  <si>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</si>
  <si>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</si>
  <si>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</si>
  <si>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</si>
  <si>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</si>
  <si>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</si>
  <si>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</si>
  <si>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</si>
  <si>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</si>
  <si>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</si>
  <si>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</si>
  <si>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</si>
  <si>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</si>
  <si>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</si>
  <si>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</si>
  <si>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</si>
  <si>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</si>
  <si>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</si>
  <si>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</si>
  <si>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</si>
  <si>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</si>
  <si>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</si>
  <si>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</si>
  <si>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</si>
  <si>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</si>
  <si>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</si>
  <si>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</si>
  <si>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</si>
  <si>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</si>
  <si>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</si>
  <si>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</si>
  <si>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</si>
  <si>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</si>
  <si>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</si>
  <si>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</si>
  <si>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</si>
  <si>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</si>
  <si>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</si>
  <si>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</si>
  <si>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</si>
  <si>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</si>
  <si>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</si>
  <si>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</si>
  <si>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</si>
  <si>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</si>
  <si>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</si>
  <si>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</si>
  <si>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</si>
  <si>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</si>
  <si>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</si>
  <si>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</si>
  <si>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</si>
  <si>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</si>
  <si>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</si>
  <si>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</si>
  <si>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</si>
  <si>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</si>
  <si>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</si>
  <si>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</si>
  <si>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</si>
  <si>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</si>
  <si>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</si>
  <si>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</si>
  <si>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</si>
  <si>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</si>
  <si>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</si>
  <si>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</si>
  <si>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</si>
  <si>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</si>
  <si>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</si>
  <si>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</si>
  <si>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</si>
  <si>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</si>
  <si>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</si>
  <si>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</si>
  <si>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</si>
  <si>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</si>
  <si>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</si>
  <si>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</si>
  <si>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</si>
  <si>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</si>
  <si>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</si>
  <si>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</si>
  <si>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</si>
  <si>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</si>
  <si>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</si>
  <si>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</si>
  <si>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</si>
  <si>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</si>
  <si>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</si>
  <si>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</si>
  <si>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</si>
  <si>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</si>
  <si>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</si>
  <si>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</si>
  <si>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</si>
  <si>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</si>
  <si>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</si>
  <si>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</si>
  <si>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</si>
  <si>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</si>
  <si>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</si>
  <si>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</si>
  <si>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</si>
  <si>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</si>
  <si>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</si>
  <si>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</si>
  <si>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</si>
  <si>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</si>
  <si>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</si>
  <si>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</si>
  <si>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</si>
  <si>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</si>
  <si>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</si>
  <si>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</si>
  <si>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</si>
  <si>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</si>
  <si>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</si>
  <si>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</si>
  <si>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</si>
  <si>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</si>
  <si>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</si>
  <si>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</si>
  <si>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</si>
  <si>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</si>
  <si>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</si>
  <si>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</si>
  <si>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</si>
  <si>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</si>
  <si>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</si>
  <si>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</si>
  <si>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</si>
  <si>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</si>
  <si>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</si>
  <si>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</si>
  <si>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</si>
  <si>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</si>
  <si>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</si>
  <si>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</si>
  <si>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</si>
  <si>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</si>
  <si>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</si>
  <si>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</si>
  <si>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</si>
  <si>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</si>
  <si>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</si>
  <si>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</si>
  <si>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</si>
  <si>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</si>
  <si>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</si>
  <si>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</si>
  <si>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</si>
  <si>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</si>
  <si>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</si>
  <si>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</si>
  <si>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</si>
  <si>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</si>
  <si>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</si>
  <si>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</si>
  <si>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</si>
  <si>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</si>
  <si>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</si>
  <si>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</si>
  <si>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</si>
  <si>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</si>
  <si>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</si>
  <si>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</si>
  <si>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</si>
  <si>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</si>
  <si>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</si>
  <si>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</si>
  <si>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</si>
  <si>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</si>
  <si>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</si>
  <si>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</si>
  <si>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</si>
  <si>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</si>
  <si>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</si>
  <si>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</si>
  <si>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</si>
  <si>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</si>
  <si>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</si>
  <si>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</si>
  <si>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</si>
  <si>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</si>
  <si>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</si>
  <si>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</si>
  <si>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</si>
  <si>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</si>
  <si>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</si>
  <si>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</si>
  <si>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</si>
  <si>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</si>
  <si>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</si>
  <si>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</si>
  <si>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</si>
  <si>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</si>
  <si>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</si>
  <si>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</si>
  <si>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</si>
  <si>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</si>
  <si>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</si>
  <si>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</si>
  <si>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</si>
  <si>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</si>
  <si>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</si>
  <si>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</si>
  <si>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</si>
  <si>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</si>
  <si>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</si>
  <si>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</si>
  <si>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</si>
  <si>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</si>
  <si>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</si>
  <si>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</si>
  <si>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</si>
  <si>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</si>
  <si>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</si>
  <si>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</si>
  <si>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</si>
  <si>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</si>
  <si>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</si>
  <si>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</si>
  <si>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</si>
  <si>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</si>
  <si>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</si>
  <si>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</si>
  <si>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</si>
  <si>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</si>
  <si>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</si>
  <si>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</si>
  <si>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</si>
  <si>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</si>
  <si>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</si>
  <si>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</si>
  <si>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</si>
  <si>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</si>
  <si>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</si>
  <si>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</si>
  <si>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</si>
  <si>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</si>
  <si>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</si>
  <si>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</si>
  <si>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</si>
  <si>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</si>
  <si>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</si>
  <si>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</si>
  <si>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</si>
  <si>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</si>
  <si>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</si>
  <si>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</si>
  <si>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</si>
  <si>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</si>
  <si>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</si>
  <si>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</si>
  <si>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</si>
  <si>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</si>
  <si>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</si>
  <si>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</si>
  <si>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</si>
  <si>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</si>
  <si>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</si>
  <si>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</si>
  <si>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</si>
  <si>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</si>
  <si>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</si>
  <si>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</si>
  <si>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</si>
  <si>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</si>
  <si>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</si>
  <si>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</si>
  <si>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</si>
  <si>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</si>
  <si>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</si>
  <si>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</si>
  <si>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</si>
  <si>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</si>
  <si>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</si>
  <si>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</si>
  <si>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</si>
  <si>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</si>
  <si>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</si>
  <si>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</si>
  <si>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</si>
  <si>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</si>
  <si>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</si>
  <si>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</si>
  <si>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</si>
  <si>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</si>
  <si>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</si>
  <si>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</si>
  <si>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</si>
  <si>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</si>
  <si>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</si>
  <si>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</si>
  <si>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</si>
  <si>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</si>
  <si>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</si>
  <si>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</si>
  <si>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</si>
  <si>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</si>
  <si>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</si>
  <si>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</si>
  <si>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</si>
  <si>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</si>
  <si>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</si>
  <si>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</si>
  <si>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</si>
  <si>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</si>
  <si>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</si>
  <si>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</si>
  <si>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</si>
  <si>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</si>
  <si>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</si>
  <si>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</si>
  <si>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</si>
  <si>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</si>
  <si>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</si>
  <si>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</si>
  <si>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</si>
  <si>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</si>
  <si>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</si>
  <si>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</si>
  <si>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</si>
  <si>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</si>
  <si>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</si>
  <si>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</si>
  <si>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</si>
  <si>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</si>
  <si>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</si>
  <si>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</si>
  <si>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</si>
  <si>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</si>
  <si>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</si>
  <si>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</si>
  <si>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</si>
  <si>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</si>
  <si>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</si>
  <si>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</si>
  <si>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</si>
  <si>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</si>
  <si>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</si>
  <si>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</si>
  <si>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</si>
  <si>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</si>
  <si>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</si>
  <si>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</si>
  <si>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</si>
  <si>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</si>
  <si>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</si>
  <si>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</si>
  <si>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</si>
  <si>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</si>
  <si>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</si>
  <si>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</si>
  <si>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</si>
  <si>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</si>
  <si>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</si>
  <si>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</si>
  <si>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</si>
  <si>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</si>
  <si>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</si>
  <si>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</si>
  <si>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</si>
  <si>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</si>
  <si>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</si>
  <si>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</si>
  <si>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</si>
  <si>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</si>
  <si>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</si>
  <si>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</si>
  <si>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</si>
  <si>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</si>
  <si>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</si>
  <si>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</si>
  <si>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</si>
  <si>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</si>
  <si>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</si>
  <si>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</si>
  <si>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</si>
  <si>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</si>
  <si>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</si>
  <si>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</si>
  <si>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</si>
  <si>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</si>
  <si>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</si>
  <si>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</si>
  <si>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</si>
  <si>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</si>
  <si>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</si>
  <si>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</si>
  <si>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</si>
  <si>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</si>
  <si>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</si>
  <si>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</si>
  <si>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</si>
  <si>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</si>
  <si>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</si>
  <si>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</si>
  <si>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</si>
  <si>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</si>
  <si>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</si>
  <si>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</si>
  <si>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</si>
  <si>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</si>
  <si>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</si>
  <si>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</si>
  <si>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</si>
  <si>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</si>
  <si>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</si>
  <si>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</si>
  <si>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</si>
  <si>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</si>
  <si>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</si>
  <si>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</si>
  <si>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</si>
  <si>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</si>
  <si>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</si>
  <si>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</si>
  <si>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</si>
  <si>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</si>
  <si>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</si>
  <si>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</si>
  <si>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</si>
  <si>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</si>
  <si>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</si>
  <si>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</si>
  <si>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</si>
  <si>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</si>
  <si>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</si>
  <si>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</si>
  <si>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</si>
  <si>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</si>
  <si>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</si>
  <si>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</si>
  <si>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</si>
  <si>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</si>
  <si>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</si>
  <si>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</si>
  <si>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</si>
  <si>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</si>
  <si>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</si>
  <si>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</si>
  <si>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</si>
  <si>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</si>
  <si>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</si>
  <si>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</si>
  <si>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</si>
  <si>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</si>
  <si>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</si>
  <si>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</si>
  <si>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</si>
  <si>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</si>
  <si>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</si>
  <si>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</si>
  <si>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</si>
  <si>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</si>
  <si>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</si>
  <si>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</si>
  <si>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</si>
  <si>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</si>
  <si>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</si>
  <si>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</si>
  <si>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</si>
  <si>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</si>
  <si>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</si>
  <si>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</si>
  <si>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</si>
  <si>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</si>
  <si>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</si>
  <si>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</si>
  <si>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</si>
  <si>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</si>
  <si>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</si>
  <si>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</si>
  <si>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</si>
  <si>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</si>
  <si>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</si>
  <si>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</si>
  <si>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</si>
  <si>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</si>
  <si>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</si>
  <si>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</si>
  <si>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</si>
  <si>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</si>
  <si>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</si>
  <si>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</si>
  <si>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</si>
  <si>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</si>
  <si>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</si>
  <si>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</si>
  <si>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</si>
  <si>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</si>
  <si>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</si>
  <si>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</si>
  <si>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</si>
  <si>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</si>
  <si>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</si>
  <si>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</si>
  <si>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</si>
  <si>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</si>
  <si>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</si>
  <si>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</si>
  <si>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</si>
  <si>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</si>
  <si>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</si>
  <si>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</si>
  <si>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</si>
  <si>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</si>
  <si>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</si>
  <si>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</si>
  <si>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</si>
  <si>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</si>
  <si>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</si>
  <si>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</si>
  <si>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</si>
  <si>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</si>
  <si>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</si>
  <si>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</si>
  <si>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</si>
  <si>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</si>
  <si>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</si>
  <si>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</si>
  <si>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</si>
  <si>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</si>
  <si>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</si>
  <si>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</si>
  <si>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</si>
  <si>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</si>
  <si>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</si>
  <si>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</si>
  <si>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</si>
  <si>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</si>
  <si>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</si>
  <si>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</si>
  <si>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</si>
  <si>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</si>
  <si>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</si>
  <si>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</si>
  <si>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</si>
  <si>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</si>
  <si>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</si>
  <si>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</si>
  <si>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</si>
  <si>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</si>
  <si>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</si>
  <si>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</si>
  <si>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</si>
  <si>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</si>
  <si>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</si>
  <si>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</si>
  <si>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</si>
  <si>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</si>
  <si>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</si>
  <si>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</si>
  <si>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</si>
  <si>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</si>
  <si>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</si>
  <si>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</si>
  <si>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</si>
  <si>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</si>
  <si>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</si>
  <si>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</si>
  <si>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</si>
  <si>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</si>
  <si>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</si>
  <si>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</si>
  <si>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</si>
  <si>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</si>
  <si>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</si>
  <si>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</si>
  <si>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</si>
  <si>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</si>
  <si>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</si>
  <si>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</si>
  <si>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</si>
  <si>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</si>
  <si>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</si>
  <si>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</si>
  <si>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</si>
  <si>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</si>
  <si>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</si>
  <si>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</si>
  <si>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</si>
  <si>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</si>
  <si>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</si>
  <si>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</si>
  <si>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</si>
  <si>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</si>
  <si>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</si>
  <si>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</si>
  <si>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</si>
  <si>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</si>
  <si>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</si>
  <si>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</si>
  <si>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</si>
  <si>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</si>
  <si>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</si>
  <si>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</si>
  <si>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</si>
  <si>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</si>
  <si>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</si>
  <si>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</si>
  <si>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</si>
  <si>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</si>
  <si>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</si>
  <si>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</si>
  <si>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</si>
  <si>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</si>
  <si>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</si>
  <si>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</si>
  <si>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</si>
  <si>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</si>
  <si>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</si>
  <si>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</si>
  <si>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</si>
  <si>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</si>
  <si>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</si>
  <si>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</si>
  <si>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</si>
  <si>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</si>
  <si>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</si>
  <si>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</si>
  <si>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</si>
  <si>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</si>
  <si>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</si>
  <si>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</si>
  <si>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</si>
  <si>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</si>
  <si>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</si>
  <si>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</si>
  <si>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</si>
  <si>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</si>
  <si>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</si>
  <si>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</si>
  <si>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</si>
  <si>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</si>
  <si>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</si>
  <si>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</si>
  <si>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</si>
  <si>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</si>
  <si>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</si>
  <si>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</si>
  <si>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</si>
  <si>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</si>
  <si>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</si>
  <si>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</si>
  <si>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</si>
  <si>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</si>
  <si>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</si>
  <si>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</si>
  <si>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</si>
  <si>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</si>
  <si>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</si>
  <si>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</si>
  <si>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</si>
  <si>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</si>
  <si>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</si>
  <si>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</si>
  <si>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</si>
  <si>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</si>
  <si>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</si>
  <si>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</si>
  <si>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</si>
  <si>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</si>
  <si>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</si>
  <si>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</si>
  <si>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</si>
  <si>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</si>
  <si>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</si>
  <si>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</si>
  <si>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</si>
  <si>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</si>
  <si>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</si>
  <si>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</si>
  <si>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</si>
  <si>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</si>
  <si>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</si>
  <si>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</si>
  <si>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</si>
  <si>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</si>
  <si>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</si>
  <si>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</si>
  <si>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</si>
  <si>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</si>
  <si>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</si>
  <si>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</si>
  <si>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</si>
  <si>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</si>
  <si>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</si>
  <si>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</si>
  <si>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</si>
  <si>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</si>
  <si>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</si>
  <si>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</si>
  <si>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</si>
  <si>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</si>
  <si>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</si>
  <si>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</si>
  <si>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</si>
  <si>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</si>
  <si>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</si>
  <si>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</si>
  <si>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</si>
  <si>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</si>
  <si>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</si>
  <si>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</si>
  <si>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</si>
  <si>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</si>
  <si>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</si>
  <si>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</si>
  <si>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</si>
  <si>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</si>
  <si>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</si>
  <si>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</si>
  <si>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</si>
  <si>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</si>
  <si>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</si>
  <si>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</si>
  <si>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</si>
  <si>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</si>
  <si>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</si>
  <si>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</si>
  <si>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</si>
  <si>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</si>
  <si>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</si>
  <si>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</si>
  <si>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</si>
  <si>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</si>
  <si>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</si>
  <si>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</si>
  <si>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</si>
  <si>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</si>
  <si>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</si>
  <si>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</si>
  <si>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</si>
  <si>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</si>
  <si>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</si>
  <si>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</si>
  <si>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</si>
  <si>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</si>
  <si>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</si>
  <si>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</si>
  <si>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</si>
  <si>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</si>
  <si>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</si>
  <si>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</si>
  <si>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</si>
  <si>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</si>
  <si>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</si>
  <si>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</si>
  <si>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</si>
  <si>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</si>
  <si>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</si>
  <si>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</si>
  <si>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</si>
  <si>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</si>
  <si>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</si>
  <si>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</si>
  <si>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</si>
  <si>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</si>
  <si>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</si>
  <si>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</si>
  <si>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</si>
  <si>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</si>
  <si>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</si>
  <si>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</si>
  <si>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</si>
  <si>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</si>
  <si>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</si>
  <si>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</si>
  <si>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</si>
  <si>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</si>
  <si>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</si>
  <si>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</si>
  <si>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</si>
  <si>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</si>
  <si>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</si>
  <si>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</si>
  <si>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</si>
  <si>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</si>
  <si>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</si>
  <si>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</si>
  <si>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</si>
  <si>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</si>
  <si>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</si>
  <si>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</si>
  <si>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</si>
  <si>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</si>
  <si>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</si>
  <si>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</si>
  <si>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</si>
  <si>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</si>
  <si>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</si>
  <si>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</si>
  <si>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</si>
  <si>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</si>
  <si>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</si>
  <si>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</si>
  <si>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</si>
  <si>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</si>
  <si>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</si>
  <si>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</si>
  <si>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</si>
  <si>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</si>
  <si>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</si>
  <si>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</si>
  <si>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</si>
  <si>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</si>
  <si>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</si>
  <si>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</si>
  <si>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</si>
  <si>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</si>
  <si>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</si>
  <si>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</si>
  <si>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</si>
  <si>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</si>
  <si>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</si>
  <si>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</si>
  <si>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</si>
  <si>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</si>
  <si>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</si>
  <si>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</si>
  <si>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</si>
  <si>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</si>
  <si>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</si>
  <si>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</si>
  <si>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</si>
  <si>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</si>
  <si>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</si>
  <si>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</si>
  <si>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</si>
  <si>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</si>
  <si>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</si>
  <si>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</si>
  <si>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</si>
  <si>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</si>
  <si>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</si>
  <si>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</si>
  <si>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</si>
  <si>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</si>
  <si>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</si>
  <si>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</si>
  <si>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</si>
  <si>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</si>
  <si>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</si>
  <si>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</si>
  <si>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</si>
  <si>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</si>
  <si>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</si>
  <si>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</si>
  <si>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</si>
  <si>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</si>
  <si>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</si>
  <si>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</si>
  <si>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</si>
  <si>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</si>
  <si>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</si>
  <si>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</si>
  <si>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</si>
  <si>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</si>
  <si>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</si>
  <si>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</si>
  <si>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</si>
  <si>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</si>
  <si>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</si>
  <si>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</si>
  <si>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</si>
  <si>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</si>
  <si>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</si>
  <si>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</si>
  <si>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</si>
  <si>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</si>
  <si>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</si>
  <si>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</si>
  <si>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</si>
  <si>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</si>
  <si>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</si>
  <si>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</si>
  <si>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</si>
  <si>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</si>
  <si>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</si>
  <si>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</si>
  <si>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</si>
  <si>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</si>
  <si>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</si>
  <si>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</si>
  <si>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</si>
  <si>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</si>
  <si>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</si>
  <si>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</si>
  <si>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</si>
  <si>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</si>
  <si>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</si>
  <si>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</si>
  <si>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</si>
  <si>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</si>
  <si>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</si>
  <si>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</si>
  <si>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</si>
  <si>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</si>
  <si>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</si>
  <si>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</si>
  <si>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</si>
  <si>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</si>
  <si>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</si>
  <si>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</si>
  <si>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</si>
  <si>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</si>
  <si>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</si>
  <si>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</si>
  <si>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</si>
  <si>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</si>
  <si>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</si>
  <si>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</si>
  <si>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</si>
  <si>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</si>
  <si>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</si>
  <si>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</si>
  <si>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</si>
  <si>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</si>
  <si>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</si>
  <si>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</si>
  <si>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</si>
  <si>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</si>
  <si>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</si>
  <si>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</si>
  <si>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</si>
  <si>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</si>
  <si>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</si>
  <si>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</si>
  <si>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</si>
  <si>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</si>
  <si>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</si>
  <si>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</si>
  <si>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</si>
  <si>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</si>
  <si>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</si>
  <si>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</si>
  <si>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</si>
  <si>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</si>
  <si>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</si>
  <si>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</si>
  <si>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</si>
  <si>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</si>
  <si>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</si>
  <si>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</si>
  <si>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</si>
  <si>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</si>
  <si>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</si>
  <si>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</si>
  <si>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</si>
  <si>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</si>
  <si>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</si>
  <si>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</si>
  <si>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</si>
  <si>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</si>
  <si>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</si>
  <si>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</si>
  <si>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</si>
  <si>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</si>
  <si>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</si>
  <si>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</si>
  <si>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</si>
  <si>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</si>
  <si>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</si>
  <si>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</si>
  <si>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</si>
  <si>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</si>
  <si>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</si>
  <si>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</si>
  <si>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</si>
  <si>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</si>
  <si>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</si>
  <si>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</si>
  <si>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</si>
  <si>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</si>
  <si>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</si>
  <si>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</si>
  <si>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</si>
  <si>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</si>
  <si>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</si>
  <si>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</si>
  <si>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</si>
  <si>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</si>
  <si>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</si>
  <si>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</si>
  <si>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</si>
  <si>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</si>
  <si>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</si>
  <si>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</si>
  <si>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</si>
  <si>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</si>
  <si>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</si>
  <si>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</si>
  <si>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</si>
  <si>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</si>
  <si>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</si>
  <si>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</si>
  <si>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</si>
  <si>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</si>
  <si>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</si>
  <si>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</si>
  <si>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</si>
  <si>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</si>
  <si>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</si>
  <si>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</si>
  <si>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</si>
  <si>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</si>
  <si>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</si>
  <si>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</si>
  <si>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</si>
  <si>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</si>
  <si>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</si>
  <si>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</si>
  <si>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</si>
  <si>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</si>
  <si>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</si>
  <si>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</si>
  <si>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</si>
  <si>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</si>
  <si>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</si>
  <si>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</si>
  <si>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</si>
  <si>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</si>
  <si>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</si>
  <si>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</si>
  <si>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</si>
  <si>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</si>
  <si>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</si>
  <si>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</si>
  <si>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</si>
  <si>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</si>
  <si>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</si>
  <si>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</si>
  <si>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</si>
  <si>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</si>
  <si>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</si>
  <si>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</si>
  <si>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</si>
  <si>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</si>
  <si>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</si>
  <si>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</si>
  <si>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</si>
  <si>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</si>
  <si>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</si>
  <si>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</si>
  <si>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</si>
  <si>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</si>
  <si>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</si>
  <si>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</si>
  <si>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</si>
  <si>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</si>
  <si>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</si>
  <si>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</si>
  <si>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</si>
  <si>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</si>
  <si>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</si>
  <si>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</si>
  <si>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</si>
  <si>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</si>
  <si>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</si>
  <si>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</si>
  <si>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</si>
  <si>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</si>
  <si>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</si>
  <si>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</si>
  <si>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</si>
  <si>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</si>
  <si>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</si>
  <si>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</si>
  <si>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</si>
  <si>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</si>
  <si>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</si>
  <si>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</si>
  <si>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</si>
  <si>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</si>
  <si>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</si>
  <si>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</si>
  <si>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</si>
  <si>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</si>
  <si>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</si>
  <si>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</si>
  <si>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</si>
  <si>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</si>
  <si>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</si>
  <si>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</si>
  <si>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</si>
  <si>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</si>
  <si>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</si>
  <si>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</si>
  <si>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</si>
  <si>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</si>
  <si>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</si>
  <si>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</si>
  <si>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</si>
  <si>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</si>
  <si>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</si>
  <si>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</si>
  <si>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</si>
  <si>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</si>
  <si>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</si>
  <si>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</si>
  <si>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</si>
  <si>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</si>
  <si>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</si>
  <si>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</si>
  <si>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</si>
  <si>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</si>
  <si>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</si>
  <si>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</si>
  <si>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</si>
  <si>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</si>
  <si>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</si>
  <si>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</si>
  <si>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</si>
  <si>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</si>
  <si>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</si>
  <si>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</si>
  <si>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</si>
  <si>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</si>
  <si>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</si>
  <si>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</si>
  <si>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</si>
  <si>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</si>
  <si>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</si>
  <si>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</si>
  <si>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</si>
  <si>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</si>
  <si>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</si>
  <si>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</si>
  <si>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</si>
  <si>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</si>
  <si>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</si>
  <si>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</si>
  <si>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</si>
  <si>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</si>
  <si>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</si>
  <si>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</si>
  <si>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</si>
  <si>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</si>
  <si>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</si>
  <si>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</si>
  <si>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</si>
  <si>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</si>
  <si>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</si>
  <si>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</si>
  <si>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</si>
  <si>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</si>
  <si>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</si>
  <si>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</si>
  <si>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</si>
  <si>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</si>
  <si>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</si>
  <si>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</si>
  <si>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</si>
  <si>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</si>
  <si>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</si>
  <si>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</si>
  <si>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</si>
  <si>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</si>
  <si>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</si>
  <si>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</si>
  <si>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</si>
  <si>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</si>
  <si>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</si>
  <si>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</si>
  <si>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</si>
  <si>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</si>
  <si>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</si>
  <si>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</si>
  <si>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</si>
  <si>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</si>
  <si>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</si>
  <si>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</si>
  <si>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</si>
  <si>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</si>
  <si>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</si>
  <si>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</si>
  <si>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</si>
  <si>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</si>
  <si>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</si>
  <si>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</si>
  <si>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</si>
  <si>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</si>
  <si>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</si>
  <si>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</si>
  <si>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</si>
  <si>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</si>
  <si>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</si>
  <si>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</si>
  <si>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</si>
  <si>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</si>
  <si>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</si>
  <si>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</si>
  <si>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</si>
  <si>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</si>
  <si>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</si>
  <si>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</si>
  <si>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</si>
  <si>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</si>
  <si>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</si>
  <si>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</si>
  <si>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</si>
  <si>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</si>
  <si>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</si>
  <si>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</si>
  <si>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</si>
  <si>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</si>
  <si>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</si>
  <si>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</si>
  <si>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</si>
  <si>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</si>
  <si>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</si>
  <si>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</si>
  <si>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</si>
  <si>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</si>
  <si>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</si>
  <si>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</si>
  <si>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</si>
  <si>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</si>
  <si>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</si>
  <si>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</si>
  <si>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</si>
  <si>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</si>
  <si>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</si>
  <si>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</si>
  <si>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</si>
  <si>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</si>
  <si>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</si>
  <si>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</si>
  <si>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</si>
  <si>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</si>
  <si>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</si>
  <si>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</si>
  <si>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</si>
  <si>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</si>
  <si>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</si>
  <si>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</si>
  <si>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</si>
  <si>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</si>
  <si>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</si>
  <si>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</si>
  <si>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</si>
  <si>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</si>
  <si>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</si>
  <si>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</si>
  <si>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</si>
  <si>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</si>
  <si>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</si>
  <si>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</si>
  <si>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</si>
  <si>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</si>
  <si>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</si>
  <si>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</si>
  <si>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</si>
  <si>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</si>
  <si>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</si>
  <si>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</si>
  <si>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</si>
  <si>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</si>
  <si>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</si>
  <si>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</si>
  <si>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</si>
  <si>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</si>
  <si>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</si>
  <si>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</si>
  <si>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</si>
  <si>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</si>
  <si>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</si>
  <si>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</si>
  <si>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</si>
  <si>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</si>
  <si>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</si>
  <si>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</si>
  <si>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</si>
  <si>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</si>
  <si>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</si>
  <si>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</si>
  <si>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</si>
  <si>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</si>
  <si>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</si>
  <si>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</si>
  <si>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</si>
  <si>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</si>
  <si>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</si>
  <si>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</si>
  <si>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</si>
  <si>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</si>
  <si>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</si>
  <si>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</si>
  <si>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</si>
  <si>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</si>
  <si>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</si>
  <si>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</si>
  <si>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</si>
  <si>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</si>
  <si>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</si>
  <si>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</si>
  <si>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</si>
  <si>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</si>
  <si>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</si>
  <si>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</si>
  <si>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</si>
  <si>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</si>
  <si>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</si>
  <si>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</si>
  <si>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</si>
  <si>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</si>
  <si>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</si>
  <si>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</si>
  <si>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</si>
  <si>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</si>
  <si>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</si>
  <si>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</si>
  <si>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</si>
  <si>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</si>
  <si>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</si>
  <si>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</si>
  <si>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</si>
  <si>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</si>
  <si>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</si>
  <si>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</si>
  <si>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</si>
  <si>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</si>
  <si>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</si>
  <si>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</si>
  <si>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</si>
  <si>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</si>
  <si>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</si>
  <si>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</si>
  <si>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</si>
  <si>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</si>
  <si>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</si>
  <si>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</si>
  <si>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</si>
  <si>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</si>
  <si>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</si>
  <si>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</si>
  <si>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</si>
  <si>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</si>
  <si>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</si>
  <si>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</si>
  <si>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</si>
  <si>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</si>
  <si>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</si>
  <si>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</si>
  <si>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</si>
  <si>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</si>
  <si>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</si>
  <si>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</si>
  <si>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</si>
  <si>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</si>
  <si>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</si>
  <si>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</si>
  <si>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</si>
  <si>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</si>
  <si>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</si>
  <si>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</si>
  <si>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</si>
  <si>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</si>
  <si>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</si>
  <si>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</si>
  <si>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</si>
  <si>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</si>
  <si>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</si>
  <si>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</si>
  <si>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</si>
  <si>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</si>
  <si>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</si>
  <si>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</si>
  <si>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</si>
  <si>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</si>
  <si>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</si>
  <si>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</si>
  <si>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</si>
  <si>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</si>
  <si>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</si>
  <si>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</si>
  <si>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</si>
  <si>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</si>
  <si>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</si>
  <si>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</si>
  <si>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</si>
  <si>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</si>
  <si>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</si>
  <si>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</si>
  <si>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</si>
  <si>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</si>
  <si>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</si>
  <si>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</si>
  <si>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</si>
  <si>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</si>
  <si>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</si>
  <si>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</si>
  <si>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</si>
  <si>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</si>
  <si>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</si>
  <si>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</si>
  <si>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</si>
  <si>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</si>
  <si>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</si>
  <si>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</si>
  <si>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</si>
  <si>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</si>
  <si>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</si>
  <si>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</si>
  <si>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</si>
  <si>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</si>
  <si>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</si>
  <si>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</si>
  <si>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</si>
  <si>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</si>
  <si>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</si>
  <si>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</si>
  <si>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</si>
  <si>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</si>
  <si>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</si>
  <si>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</si>
  <si>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</si>
  <si>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</si>
  <si>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</si>
  <si>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</si>
  <si>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</si>
  <si>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</si>
  <si>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</si>
  <si>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</si>
  <si>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</si>
  <si>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</si>
  <si>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</si>
  <si>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</si>
  <si>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</si>
  <si>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</si>
  <si>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</si>
  <si>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</si>
  <si>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</si>
  <si>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</si>
  <si>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</si>
  <si>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</si>
  <si>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</si>
  <si>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</si>
  <si>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</si>
  <si>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</si>
  <si>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</si>
  <si>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</si>
  <si>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</si>
  <si>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</si>
  <si>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</si>
  <si>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</si>
  <si>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</si>
  <si>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</si>
  <si>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</si>
  <si>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</si>
  <si>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</si>
  <si>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</si>
  <si>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</si>
  <si>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</si>
  <si>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</si>
  <si>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</si>
  <si>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</si>
  <si>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</si>
  <si>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</si>
  <si>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</si>
  <si>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</si>
  <si>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</si>
  <si>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</si>
  <si>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</si>
  <si>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</si>
  <si>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</si>
  <si>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</si>
  <si>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</si>
  <si>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</si>
  <si>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</si>
  <si>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</si>
  <si>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</si>
  <si>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</si>
  <si>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</si>
  <si>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</si>
  <si>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</si>
  <si>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</si>
  <si>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</si>
  <si>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</si>
  <si>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</si>
  <si>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</si>
  <si>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</si>
  <si>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</si>
  <si>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</si>
  <si>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</si>
  <si>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</si>
  <si>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</si>
  <si>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</si>
  <si>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</si>
  <si>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</si>
  <si>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</si>
  <si>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</si>
  <si>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</si>
  <si>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</si>
  <si>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</si>
  <si>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</si>
  <si>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</si>
  <si>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</si>
  <si>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</si>
  <si>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</si>
  <si>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</si>
  <si>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</si>
  <si>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</si>
  <si>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</si>
  <si>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</si>
  <si>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</si>
  <si>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</si>
  <si>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</si>
  <si>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</si>
  <si>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</si>
  <si>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</si>
  <si>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</si>
  <si>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</si>
  <si>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</si>
  <si>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</si>
  <si>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</si>
  <si>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</si>
  <si>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</si>
  <si>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</si>
  <si>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</si>
  <si>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</si>
  <si>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</si>
  <si>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</si>
  <si>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</si>
  <si>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</si>
  <si>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</si>
  <si>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</si>
  <si>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</si>
  <si>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</si>
  <si>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</si>
  <si>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</si>
  <si>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</si>
  <si>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</si>
  <si>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</si>
  <si>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</si>
  <si>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</si>
  <si>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</si>
  <si>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</si>
  <si>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</si>
  <si>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</si>
  <si>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</si>
  <si>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</si>
  <si>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</si>
  <si>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</si>
  <si>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</si>
  <si>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</si>
  <si>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</si>
  <si>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</si>
  <si>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</si>
  <si>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</si>
  <si>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</si>
  <si>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</si>
  <si>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</si>
  <si>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</si>
  <si>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</si>
  <si>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</si>
  <si>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</si>
  <si>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</si>
  <si>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</si>
  <si>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</si>
  <si>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</si>
  <si>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</si>
  <si>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</si>
  <si>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</si>
  <si>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</si>
  <si>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</si>
  <si>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</si>
  <si>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</si>
  <si>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</si>
  <si>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</si>
  <si>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</si>
  <si>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</si>
  <si>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</si>
  <si>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</si>
  <si>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</si>
  <si>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</si>
  <si>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</si>
  <si>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</si>
  <si>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</si>
  <si>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</si>
  <si>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</si>
  <si>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</si>
  <si>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</si>
  <si>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</si>
  <si>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</si>
  <si>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</si>
  <si>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</si>
  <si>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</si>
  <si>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</si>
  <si>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</si>
  <si>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</si>
  <si>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</si>
  <si>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</si>
  <si>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</si>
  <si>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</si>
  <si>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</si>
  <si>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</si>
  <si>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</si>
  <si>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</si>
  <si>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</si>
  <si>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</si>
  <si>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</si>
  <si>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</si>
  <si>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</si>
  <si>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</si>
  <si>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</si>
  <si>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</si>
  <si>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</si>
  <si>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</si>
  <si>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</si>
  <si>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</si>
  <si>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</si>
  <si>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</si>
  <si>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</si>
  <si>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</si>
  <si>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</si>
  <si>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</si>
  <si>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</si>
  <si>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</si>
  <si>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</si>
  <si>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</si>
  <si>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</si>
  <si>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</si>
  <si>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</si>
  <si>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</si>
  <si>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</si>
  <si>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</si>
  <si>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</si>
  <si>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</si>
  <si>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</si>
  <si>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</si>
  <si>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</si>
  <si>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</si>
  <si>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</si>
  <si>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</si>
  <si>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</si>
  <si>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</si>
  <si>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</si>
  <si>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</si>
  <si>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</si>
  <si>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</si>
  <si>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</si>
  <si>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</si>
  <si>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</si>
  <si>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</si>
  <si>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</si>
  <si>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</si>
  <si>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</si>
  <si>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</si>
  <si>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</si>
  <si>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</si>
  <si>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</si>
  <si>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</si>
  <si>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</si>
  <si>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</si>
  <si>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</si>
  <si>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</si>
  <si>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</si>
  <si>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</si>
  <si>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</si>
  <si>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</si>
  <si>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</si>
  <si>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</si>
  <si>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</si>
  <si>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</si>
  <si>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</si>
  <si>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</si>
  <si>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</si>
  <si>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</si>
  <si>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</si>
  <si>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</si>
  <si>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</si>
  <si>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</si>
  <si>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</si>
  <si>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</si>
  <si>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</si>
  <si>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</si>
  <si>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</si>
  <si>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</si>
  <si>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</si>
  <si>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</si>
  <si>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</si>
  <si>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</si>
  <si>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</si>
  <si>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</si>
  <si>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</si>
  <si>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</si>
  <si>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</si>
  <si>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</si>
  <si>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</si>
  <si>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</si>
  <si>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</si>
  <si>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</si>
  <si>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</si>
  <si>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</si>
  <si>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</si>
  <si>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</si>
  <si>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</si>
  <si>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</si>
  <si>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</si>
  <si>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</si>
  <si>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</si>
  <si>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</si>
  <si>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</si>
  <si>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</si>
  <si>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</si>
  <si>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</si>
  <si>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</si>
  <si>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</si>
  <si>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</si>
  <si>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</si>
  <si>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</si>
  <si>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</si>
  <si>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</si>
  <si>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</si>
  <si>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</si>
  <si>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</si>
  <si>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</si>
  <si>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</si>
  <si>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</si>
  <si>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</si>
  <si>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</si>
  <si>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</si>
  <si>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</si>
  <si>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</si>
  <si>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</si>
  <si>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</si>
  <si>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</si>
  <si>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</si>
  <si>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</si>
  <si>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</si>
  <si>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</si>
  <si>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</si>
  <si>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</si>
  <si>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</si>
  <si>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</si>
  <si>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</si>
  <si>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</si>
  <si>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</si>
  <si>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</si>
  <si>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</si>
  <si>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</si>
  <si>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</si>
  <si>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</si>
  <si>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</si>
  <si>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</si>
  <si>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</si>
  <si>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</si>
  <si>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</si>
  <si>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</si>
  <si>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</si>
  <si>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</si>
  <si>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</si>
  <si>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</si>
  <si>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</si>
  <si>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</si>
  <si>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</si>
  <si>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</si>
  <si>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</si>
  <si>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</si>
  <si>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</si>
  <si>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</si>
  <si>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</si>
  <si>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</si>
  <si>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</si>
  <si>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</si>
  <si>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</si>
  <si>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</si>
  <si>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</si>
  <si>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</si>
  <si>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</si>
  <si>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</si>
  <si>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</si>
  <si>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</si>
  <si>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</si>
  <si>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</si>
  <si>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</si>
  <si>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</si>
  <si>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</si>
  <si>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</si>
  <si>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</si>
  <si>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</si>
  <si>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</si>
  <si>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</si>
  <si>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</si>
  <si>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</si>
  <si>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</si>
  <si>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</si>
  <si>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</si>
  <si>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</si>
  <si>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</si>
  <si>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</si>
  <si>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</si>
  <si>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</si>
  <si>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</si>
  <si>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</si>
  <si>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</si>
  <si>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</si>
  <si>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</si>
  <si>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</si>
  <si>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</si>
  <si>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</si>
  <si>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</si>
  <si>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</si>
  <si>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</si>
  <si>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</si>
  <si>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</si>
  <si>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</si>
  <si>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</si>
  <si>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</si>
  <si>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</si>
  <si>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</si>
  <si>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</si>
  <si>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</si>
  <si>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</si>
  <si>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</si>
  <si>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</si>
  <si>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</si>
  <si>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</si>
  <si>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</si>
  <si>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</si>
  <si>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</si>
  <si>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</si>
  <si>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</si>
  <si>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</si>
  <si>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</si>
  <si>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</si>
  <si>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</si>
  <si>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</si>
  <si>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</si>
  <si>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</si>
  <si>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</si>
  <si>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</si>
  <si>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</si>
  <si>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</si>
  <si>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</si>
  <si>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</si>
  <si>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</si>
  <si>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</si>
  <si>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</si>
  <si>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</si>
  <si>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</si>
  <si>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</si>
  <si>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</si>
  <si>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</si>
  <si>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</si>
  <si>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</si>
  <si>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</si>
  <si>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</si>
  <si>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</si>
  <si>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</si>
  <si>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</si>
  <si>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</si>
  <si>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</si>
  <si>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</si>
  <si>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</si>
  <si>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</si>
  <si>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</si>
  <si>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</si>
  <si>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</si>
  <si>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</si>
  <si>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</si>
  <si>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</si>
  <si>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</si>
  <si>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</si>
  <si>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</si>
  <si>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</si>
  <si>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</si>
  <si>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</si>
  <si>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</si>
  <si>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</si>
  <si>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</si>
  <si>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</si>
  <si>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</si>
  <si>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</si>
  <si>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</si>
  <si>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</si>
  <si>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</si>
  <si>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</si>
  <si>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</si>
  <si>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</si>
  <si>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</si>
  <si>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</si>
  <si>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</si>
  <si>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</si>
  <si>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</si>
  <si>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</si>
  <si>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</si>
  <si>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</si>
  <si>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</si>
  <si>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</si>
  <si>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</si>
  <si>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</si>
  <si>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</si>
  <si>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</si>
  <si>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</si>
  <si>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</si>
  <si>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</si>
  <si>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</si>
  <si>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</si>
  <si>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</si>
  <si>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</si>
  <si>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</si>
  <si>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</si>
  <si>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</si>
  <si>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</si>
  <si>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</si>
  <si>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</si>
  <si>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</si>
  <si>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</si>
  <si>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</si>
  <si>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</si>
  <si>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</si>
  <si>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</si>
  <si>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</si>
  <si>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</si>
  <si>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</si>
  <si>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</si>
  <si>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</si>
  <si>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</si>
  <si>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</si>
  <si>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</si>
  <si>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</si>
  <si>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</si>
  <si>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</si>
  <si>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</si>
  <si>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</si>
  <si>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</si>
  <si>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</si>
  <si>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</si>
  <si>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</si>
  <si>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</si>
  <si>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</si>
  <si>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</si>
  <si>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</si>
  <si>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</si>
  <si>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</si>
  <si>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</si>
  <si>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</si>
  <si>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</si>
  <si>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</si>
  <si>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</si>
  <si>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</si>
  <si>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</si>
  <si>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</si>
  <si>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</si>
  <si>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</si>
  <si>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</si>
  <si>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</si>
  <si>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</si>
  <si>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</si>
  <si>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</si>
  <si>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</si>
  <si>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</si>
  <si>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</si>
  <si>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</si>
  <si>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</si>
  <si>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</si>
  <si>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</si>
  <si>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</si>
  <si>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</si>
  <si>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</si>
  <si>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</si>
  <si>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</si>
  <si>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</si>
  <si>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</si>
  <si>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</si>
  <si>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</si>
  <si>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</si>
  <si>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</si>
  <si>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</si>
  <si>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</si>
  <si>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</si>
  <si>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</si>
  <si>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</si>
  <si>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</si>
  <si>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</si>
  <si>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</si>
  <si>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</si>
  <si>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</si>
  <si>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</si>
  <si>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</si>
  <si>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</si>
  <si>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</si>
  <si>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</si>
  <si>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</si>
  <si>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</si>
  <si>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</si>
  <si>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</si>
  <si>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</si>
  <si>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</si>
  <si>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</si>
  <si>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</si>
  <si>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</si>
  <si>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</si>
  <si>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</si>
  <si>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</si>
  <si>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</si>
  <si>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</si>
  <si>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</si>
  <si>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</si>
  <si>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</si>
  <si>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</si>
  <si>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</si>
  <si>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</si>
  <si>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</si>
  <si>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</si>
  <si>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</si>
  <si>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</si>
  <si>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</si>
  <si>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</si>
  <si>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</si>
  <si>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</si>
  <si>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</si>
  <si>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</si>
  <si>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</si>
  <si>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</si>
  <si>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</si>
  <si>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</si>
  <si>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</si>
  <si>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</si>
  <si>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</si>
  <si>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</si>
  <si>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</si>
  <si>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</si>
  <si>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</si>
  <si>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</si>
  <si>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</si>
  <si>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</si>
  <si>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</si>
  <si>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</si>
  <si>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</si>
  <si>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</si>
  <si>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</si>
  <si>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</si>
  <si>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</si>
  <si>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</si>
  <si>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</si>
  <si>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</si>
  <si>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</si>
  <si>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</si>
  <si>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</si>
  <si>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</si>
  <si>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</si>
  <si>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</si>
  <si>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</si>
  <si>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</si>
  <si>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</si>
  <si>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</si>
  <si>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</si>
  <si>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</si>
  <si>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</si>
  <si>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</si>
  <si>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</si>
  <si>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</si>
  <si>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</si>
  <si>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</si>
  <si>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</si>
  <si>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</si>
  <si>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</si>
  <si>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</si>
  <si>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</si>
  <si>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</si>
  <si>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</si>
  <si>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</si>
  <si>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</si>
  <si>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</si>
  <si>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</si>
  <si>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</si>
  <si>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</si>
  <si>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</si>
  <si>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</si>
  <si>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</si>
  <si>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</si>
  <si>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</si>
  <si>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</si>
  <si>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</si>
  <si>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</si>
  <si>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</si>
  <si>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</si>
  <si>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</si>
  <si>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</si>
  <si>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</si>
  <si>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</si>
  <si>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</si>
  <si>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</si>
  <si>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</si>
  <si>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</si>
  <si>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</si>
  <si>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</si>
  <si>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</si>
  <si>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</si>
  <si>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</si>
  <si>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</si>
  <si>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</si>
  <si>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</si>
  <si>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</si>
  <si>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</si>
  <si>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</si>
  <si>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</si>
  <si>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</si>
  <si>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</si>
  <si>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</si>
  <si>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</si>
  <si>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</si>
  <si>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</si>
  <si>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</si>
  <si>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</si>
  <si>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</si>
  <si>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</si>
  <si>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</si>
  <si>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</si>
  <si>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</si>
  <si>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</si>
  <si>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</si>
  <si>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</si>
  <si>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</si>
  <si>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</si>
  <si>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</si>
  <si>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</si>
  <si>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</si>
  <si>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</si>
  <si>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</si>
  <si>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</si>
  <si>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</si>
  <si>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</si>
  <si>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</si>
  <si>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</si>
  <si>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</si>
  <si>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</si>
  <si>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</si>
  <si>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</si>
  <si>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</si>
  <si>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</si>
  <si>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</si>
  <si>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</si>
  <si>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</si>
  <si>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</si>
  <si>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</si>
  <si>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</si>
  <si>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</si>
  <si>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</si>
  <si>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</si>
  <si>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</si>
  <si>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</si>
  <si>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</si>
  <si>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</si>
  <si>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</si>
  <si>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</si>
  <si>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</si>
  <si>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</si>
  <si>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</si>
  <si>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</si>
  <si>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</si>
  <si>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</si>
  <si>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</si>
  <si>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</si>
  <si>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</si>
  <si>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</si>
  <si>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</si>
  <si>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</si>
  <si>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</si>
  <si>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</si>
  <si>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</si>
  <si>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</si>
  <si>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</si>
  <si>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</si>
  <si>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</si>
  <si>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</si>
  <si>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</si>
  <si>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</si>
  <si>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</si>
  <si>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</si>
  <si>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</si>
  <si>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</si>
  <si>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</si>
  <si>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</si>
  <si>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</si>
  <si>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</si>
  <si>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</si>
  <si>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</si>
  <si>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</si>
  <si>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</si>
  <si>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</si>
  <si>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</si>
  <si>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</si>
  <si>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</si>
  <si>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</si>
  <si>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</si>
  <si>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</si>
  <si>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</si>
  <si>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</si>
  <si>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</si>
  <si>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</si>
  <si>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</si>
  <si>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</si>
  <si>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</si>
  <si>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</si>
  <si>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</si>
  <si>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</si>
  <si>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</si>
  <si>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</si>
  <si>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</si>
  <si>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</si>
  <si>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</si>
  <si>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</si>
  <si>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</si>
  <si>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</si>
  <si>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</si>
  <si>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</si>
  <si>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</si>
  <si>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</si>
  <si>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</si>
  <si>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</si>
  <si>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</si>
  <si>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</si>
  <si>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</si>
  <si>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</si>
  <si>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</si>
  <si>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</si>
  <si>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</si>
  <si>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</si>
  <si>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</si>
  <si>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</si>
  <si>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</si>
  <si>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</si>
  <si>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</si>
  <si>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</si>
  <si>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</si>
  <si>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</si>
  <si>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</si>
  <si>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</si>
  <si>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</si>
  <si>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</si>
  <si>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</si>
  <si>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</si>
  <si>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</si>
  <si>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</si>
  <si>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</si>
  <si>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</si>
  <si>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</si>
  <si>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</si>
  <si>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</si>
  <si>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</si>
  <si>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</si>
  <si>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</si>
  <si>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</si>
  <si>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</si>
  <si>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</si>
  <si>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</si>
  <si>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</si>
  <si>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</si>
  <si>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</si>
  <si>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</si>
  <si>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</si>
  <si>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</si>
  <si>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</si>
  <si>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</si>
  <si>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</si>
  <si>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</si>
  <si>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</si>
  <si>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</si>
  <si>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</si>
  <si>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</si>
  <si>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</si>
  <si>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</si>
  <si>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</si>
  <si>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</si>
  <si>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</si>
  <si>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</si>
  <si>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</si>
  <si>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</si>
  <si>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</si>
  <si>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</si>
  <si>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</si>
  <si>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</si>
  <si>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</si>
  <si>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</si>
  <si>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</si>
  <si>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</si>
  <si>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</si>
  <si>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</si>
  <si>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</si>
  <si>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</si>
  <si>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</si>
  <si>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</si>
  <si>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</si>
  <si>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</si>
  <si>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</si>
  <si>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</si>
  <si>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</si>
  <si>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</si>
  <si>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</si>
  <si>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</si>
  <si>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</si>
  <si>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</si>
  <si>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</si>
  <si>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</si>
  <si>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</si>
  <si>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</si>
  <si>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</si>
  <si>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</si>
  <si>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</si>
  <si>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</si>
  <si>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</si>
  <si>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</si>
  <si>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</si>
  <si>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</si>
  <si>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</si>
  <si>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</si>
  <si>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</si>
  <si>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</si>
  <si>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</si>
  <si>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</si>
  <si>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</si>
  <si>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</si>
  <si>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</si>
  <si>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</si>
  <si>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</si>
  <si>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</si>
  <si>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</si>
  <si>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</si>
  <si>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</si>
  <si>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</si>
  <si>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</si>
  <si>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</si>
  <si>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</si>
  <si>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</si>
  <si>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</si>
  <si>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</si>
  <si>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</si>
  <si>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</si>
  <si>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</si>
  <si>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</si>
  <si>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</si>
  <si>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</si>
  <si>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</si>
  <si>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</si>
  <si>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</si>
  <si>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</si>
  <si>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</si>
  <si>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</si>
  <si>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</si>
  <si>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</si>
  <si>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</si>
  <si>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</si>
  <si>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</si>
  <si>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</si>
  <si>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</si>
  <si>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</si>
  <si>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</si>
  <si>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</si>
  <si>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</si>
  <si>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</si>
  <si>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</si>
  <si>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</si>
  <si>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</si>
  <si>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</si>
  <si>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</si>
  <si>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</si>
  <si>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</si>
  <si>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</si>
  <si>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</si>
  <si>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</si>
  <si>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</si>
  <si>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</si>
  <si>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</si>
  <si>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</si>
  <si>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</si>
  <si>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</si>
  <si>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</si>
  <si>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</si>
  <si>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</si>
  <si>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</si>
  <si>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</si>
  <si>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</si>
  <si>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</si>
  <si>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</si>
  <si>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</si>
  <si>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</si>
  <si>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</si>
  <si>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</si>
  <si>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</si>
  <si>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</si>
  <si>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</si>
  <si>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</si>
  <si>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</si>
  <si>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</si>
  <si>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</si>
  <si>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</si>
  <si>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</si>
  <si>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</si>
  <si>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</si>
  <si>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</si>
  <si>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</si>
  <si>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</si>
  <si>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</si>
  <si>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</si>
  <si>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</si>
  <si>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</si>
  <si>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</si>
  <si>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</si>
  <si>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</si>
  <si>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</si>
  <si>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</si>
  <si>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</si>
  <si>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</si>
  <si>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</si>
  <si>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</si>
  <si>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</si>
  <si>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</si>
  <si>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</si>
  <si>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</si>
  <si>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</si>
  <si>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</si>
  <si>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</si>
  <si>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</si>
  <si>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</si>
  <si>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</si>
  <si>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</si>
  <si>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</si>
  <si>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</si>
  <si>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</si>
  <si>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</si>
  <si>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</si>
  <si>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</si>
  <si>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</si>
  <si>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</si>
  <si>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</si>
  <si>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</si>
  <si>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</si>
  <si>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</si>
  <si>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</si>
  <si>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</si>
  <si>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</si>
  <si>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</si>
  <si>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</si>
  <si>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</si>
  <si>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</si>
  <si>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</si>
  <si>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</si>
  <si>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</si>
  <si>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</si>
  <si>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</si>
  <si>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</si>
  <si>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</si>
  <si>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</si>
  <si>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</si>
  <si>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</si>
  <si>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</si>
  <si>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</si>
  <si>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</si>
  <si>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</si>
  <si>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</si>
  <si>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</si>
  <si>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</si>
  <si>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</si>
  <si>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</si>
  <si>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</si>
  <si>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</si>
  <si>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</si>
  <si>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</si>
  <si>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</si>
  <si>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</si>
  <si>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</si>
  <si>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</si>
  <si>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</si>
  <si>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</si>
  <si>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</si>
  <si>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</si>
  <si>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</si>
  <si>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</si>
  <si>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</si>
  <si>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</si>
  <si>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</si>
  <si>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</si>
  <si>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</si>
  <si>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</si>
  <si>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</si>
  <si>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</si>
  <si>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</si>
  <si>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</si>
  <si>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</si>
  <si>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</si>
  <si>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</si>
  <si>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</si>
  <si>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</si>
  <si>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</si>
  <si>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</si>
  <si>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</si>
  <si>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</si>
  <si>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</si>
  <si>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</si>
  <si>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</si>
  <si>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</si>
  <si>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</si>
  <si>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</si>
  <si>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</si>
  <si>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</si>
  <si>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</si>
  <si>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</si>
  <si>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</si>
  <si>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</si>
  <si>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</si>
  <si>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</si>
  <si>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</si>
  <si>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</si>
  <si>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</si>
  <si>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</si>
  <si>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</si>
  <si>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</si>
  <si>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</si>
  <si>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</si>
  <si>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</si>
  <si>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</si>
  <si>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</si>
  <si>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</si>
  <si>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</si>
  <si>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</si>
  <si>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</si>
  <si>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</si>
  <si>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</si>
  <si>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</si>
  <si>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</si>
  <si>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</si>
  <si>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</si>
  <si>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</si>
  <si>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</si>
  <si>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</si>
  <si>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</si>
  <si>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</si>
  <si>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</si>
  <si>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</si>
  <si>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</si>
  <si>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</si>
  <si>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</si>
  <si>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</si>
  <si>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</si>
  <si>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</si>
  <si>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</si>
  <si>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</si>
  <si>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</si>
  <si>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</si>
  <si>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</si>
  <si>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</si>
  <si>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</si>
  <si>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</si>
  <si>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</si>
  <si>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</si>
  <si>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</si>
  <si>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</si>
  <si>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</si>
  <si>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</si>
  <si>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</si>
  <si>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</si>
  <si>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</si>
  <si>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</si>
  <si>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</si>
  <si>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</si>
  <si>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</si>
  <si>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</si>
  <si>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</si>
  <si>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</si>
  <si>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</si>
  <si>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</si>
  <si>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</si>
  <si>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</si>
  <si>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</si>
  <si>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</si>
  <si>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</si>
  <si>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</si>
  <si>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</si>
  <si>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</si>
  <si>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</si>
  <si>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</si>
  <si>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</si>
  <si>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</si>
  <si>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</si>
  <si>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</si>
  <si>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</si>
  <si>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</si>
  <si>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</si>
  <si>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</si>
  <si>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</si>
  <si>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</si>
  <si>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</si>
  <si>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</si>
  <si>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</si>
  <si>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</si>
  <si>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</si>
  <si>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</si>
  <si>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</si>
  <si>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</si>
  <si>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</si>
  <si>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</si>
  <si>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</si>
  <si>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</si>
  <si>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</si>
  <si>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</si>
  <si>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</si>
  <si>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</si>
  <si>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</si>
  <si>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</si>
  <si>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</si>
  <si>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</si>
  <si>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</si>
  <si>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</si>
  <si>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</si>
  <si>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</si>
  <si>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</si>
  <si>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</si>
  <si>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</si>
  <si>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</si>
  <si>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</si>
  <si>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</si>
  <si>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</si>
  <si>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</si>
  <si>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</si>
  <si>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</si>
  <si>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</si>
  <si>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</si>
  <si>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</si>
  <si>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</si>
  <si>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</si>
  <si>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</si>
  <si>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</si>
  <si>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</si>
  <si>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</si>
  <si>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</si>
  <si>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</si>
  <si>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</si>
  <si>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</si>
  <si>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</si>
  <si>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</si>
  <si>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</si>
  <si>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</si>
  <si>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</si>
  <si>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</si>
  <si>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</si>
  <si>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</si>
  <si>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</si>
  <si>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</si>
  <si>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</si>
  <si>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</si>
  <si>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</si>
  <si>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</si>
  <si>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</si>
  <si>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</si>
  <si>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</si>
  <si>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</si>
  <si>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</si>
  <si>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</si>
  <si>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</si>
  <si>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</si>
  <si>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</si>
  <si>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</si>
  <si>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</si>
  <si>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</si>
  <si>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</si>
  <si>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</si>
  <si>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</si>
  <si>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</si>
  <si>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</si>
  <si>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</si>
  <si>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</si>
  <si>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</si>
  <si>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</si>
  <si>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</si>
  <si>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</si>
  <si>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</si>
  <si>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</si>
  <si>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</si>
  <si>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</si>
  <si>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</si>
  <si>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</si>
  <si>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</si>
  <si>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</si>
  <si>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</si>
  <si>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</si>
  <si>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</si>
  <si>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</si>
  <si>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</si>
  <si>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</si>
  <si>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</si>
  <si>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</si>
  <si>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</si>
  <si>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</si>
  <si>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</si>
  <si>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</si>
  <si>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</si>
  <si>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</si>
  <si>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</si>
  <si>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</si>
  <si>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</si>
  <si>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</si>
  <si>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</si>
  <si>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</si>
  <si>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</si>
  <si>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</si>
  <si>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</si>
  <si>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</si>
  <si>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</si>
  <si>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</si>
  <si>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</si>
  <si>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</si>
  <si>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</si>
  <si>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</si>
  <si>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</si>
  <si>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</si>
  <si>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</si>
  <si>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</si>
  <si>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</si>
  <si>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</si>
  <si>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</si>
  <si>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</si>
  <si>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</si>
  <si>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</si>
  <si>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</si>
  <si>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</si>
  <si>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</si>
  <si>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</si>
  <si>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</si>
  <si>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</si>
  <si>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</si>
  <si>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</si>
  <si>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</si>
  <si>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</si>
  <si>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</si>
  <si>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</si>
  <si>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</si>
  <si>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</si>
  <si>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</si>
  <si>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</si>
  <si>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</si>
  <si>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</si>
  <si>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</si>
  <si>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</si>
  <si>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</si>
  <si>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</si>
  <si>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</si>
  <si>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</si>
  <si>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</si>
  <si>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</si>
  <si>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</si>
  <si>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</si>
  <si>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</si>
  <si>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</si>
  <si>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</si>
  <si>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</si>
  <si>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</si>
  <si>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</si>
  <si>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</si>
  <si>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</si>
  <si>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</si>
  <si>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</si>
  <si>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</si>
  <si>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</si>
  <si>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</si>
  <si>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</si>
  <si>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</si>
  <si>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</si>
  <si>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</si>
  <si>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</si>
  <si>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</si>
  <si>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</si>
  <si>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</si>
  <si>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</si>
  <si>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</si>
  <si>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</si>
  <si>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</si>
  <si>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</si>
  <si>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</si>
  <si>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</si>
  <si>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</si>
  <si>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</si>
  <si>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</si>
  <si>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</si>
  <si>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</si>
  <si>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</si>
  <si>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</si>
  <si>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</si>
  <si>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</si>
  <si>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</si>
  <si>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</si>
  <si>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</si>
  <si>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</si>
  <si>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</si>
  <si>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</si>
  <si>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</si>
  <si>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</si>
  <si>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</si>
  <si>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</si>
  <si>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</si>
  <si>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</si>
  <si>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</si>
  <si>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</si>
  <si>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</si>
  <si>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</si>
  <si>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</si>
  <si>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</si>
  <si>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</si>
  <si>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</si>
  <si>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</si>
  <si>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</si>
  <si>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</si>
  <si>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</si>
  <si>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</si>
  <si>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</si>
  <si>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</si>
  <si>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</si>
  <si>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</si>
  <si>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</si>
  <si>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</si>
  <si>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</si>
  <si>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</si>
  <si>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</si>
  <si>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</si>
  <si>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</si>
  <si>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</si>
  <si>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</si>
  <si>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</si>
  <si>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</si>
  <si>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</si>
  <si>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</si>
  <si>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</si>
  <si>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</si>
  <si>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</si>
  <si>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</si>
  <si>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</si>
  <si>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</si>
  <si>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</si>
  <si>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</si>
  <si>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</si>
  <si>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</si>
  <si>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</si>
  <si>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</si>
  <si>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</si>
  <si>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</si>
  <si>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</si>
  <si>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</si>
  <si>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</si>
  <si>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</si>
  <si>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</si>
  <si>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</si>
  <si>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</si>
  <si>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</si>
  <si>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</si>
  <si>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</si>
  <si>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</si>
  <si>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</si>
  <si>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</si>
  <si>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</si>
  <si>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</si>
  <si>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</si>
  <si>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</si>
  <si>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</si>
  <si>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</si>
  <si>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</si>
  <si>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</si>
  <si>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</si>
  <si>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</si>
  <si>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</si>
  <si>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</si>
  <si>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</si>
  <si>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</si>
  <si>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</si>
  <si>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</si>
  <si>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</si>
  <si>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</si>
  <si>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</si>
  <si>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</si>
  <si>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</si>
  <si>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</si>
  <si>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</si>
  <si>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</si>
  <si>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</si>
  <si>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</si>
  <si>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</si>
  <si>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</si>
  <si>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</si>
  <si>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</si>
  <si>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</si>
  <si>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</si>
  <si>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</si>
  <si>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</si>
  <si>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</si>
  <si>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</si>
  <si>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</si>
  <si>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</si>
  <si>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</si>
  <si>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</si>
  <si>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</si>
  <si>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</si>
  <si>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</si>
  <si>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</si>
  <si>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</si>
  <si>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</si>
  <si>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</si>
  <si>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</si>
  <si>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</si>
  <si>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</si>
  <si>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</si>
  <si>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</si>
  <si>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</si>
  <si>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</si>
  <si>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</si>
  <si>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</si>
  <si>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</si>
  <si>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</si>
  <si>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</si>
  <si>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</si>
  <si>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</si>
  <si>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</si>
  <si>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</si>
  <si>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</si>
  <si>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</si>
  <si>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</si>
  <si>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</si>
  <si>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</si>
  <si>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</si>
  <si>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</si>
  <si>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</si>
  <si>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</si>
  <si>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</si>
  <si>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</si>
  <si>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</si>
  <si>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</si>
  <si>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</si>
  <si>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</si>
  <si>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</si>
  <si>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</si>
  <si>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</si>
  <si>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</si>
  <si>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</si>
  <si>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</si>
  <si>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</si>
  <si>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</si>
  <si>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</si>
  <si>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</si>
  <si>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</si>
  <si>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</si>
  <si>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</si>
  <si>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</si>
  <si>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</si>
  <si>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</si>
  <si>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</si>
  <si>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</si>
  <si>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</si>
  <si>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</si>
  <si>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</si>
  <si>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</si>
  <si>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</si>
  <si>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</si>
  <si>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</si>
  <si>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</si>
  <si>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</si>
  <si>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</si>
  <si>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</si>
  <si>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</si>
  <si>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</si>
  <si>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</si>
  <si>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</si>
  <si>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</si>
  <si>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</si>
  <si>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</si>
  <si>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</si>
  <si>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</si>
  <si>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</si>
  <si>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</si>
  <si>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</si>
  <si>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</si>
  <si>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</si>
  <si>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</si>
  <si>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</si>
  <si>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</si>
  <si>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</si>
  <si>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</si>
  <si>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</si>
  <si>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</si>
  <si>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</si>
  <si>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</si>
  <si>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</si>
  <si>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</si>
  <si>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</si>
  <si>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</si>
  <si>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</si>
  <si>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</si>
  <si>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</si>
  <si>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</si>
  <si>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</si>
  <si>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</si>
  <si>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</si>
  <si>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</si>
  <si>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</si>
  <si>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</si>
  <si>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</si>
  <si>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</si>
  <si>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</si>
  <si>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</si>
  <si>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</si>
  <si>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</si>
  <si>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</si>
  <si>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</si>
  <si>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</si>
  <si>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</si>
  <si>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</si>
  <si>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</si>
  <si>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</si>
  <si>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</si>
  <si>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</si>
  <si>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</si>
  <si>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</si>
  <si>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</si>
  <si>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</si>
  <si>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</si>
  <si>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</si>
  <si>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</si>
  <si>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</si>
  <si>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</si>
  <si>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</si>
  <si>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</si>
  <si>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</si>
  <si>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</si>
  <si>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</si>
  <si>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</si>
  <si>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</si>
  <si>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</si>
  <si>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</si>
  <si>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</si>
  <si>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</si>
  <si>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</si>
  <si>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</si>
  <si>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</si>
  <si>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</si>
  <si>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</si>
  <si>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</si>
  <si>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</si>
  <si>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</si>
  <si>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</si>
  <si>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</si>
  <si>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</si>
  <si>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</si>
  <si>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</si>
  <si>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</si>
  <si>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</si>
  <si>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</si>
  <si>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</si>
  <si>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</si>
  <si>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</si>
  <si>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</si>
  <si>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</si>
  <si>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</si>
  <si>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</si>
  <si>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</si>
  <si>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</si>
  <si>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</si>
  <si>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</si>
  <si>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</si>
  <si>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</si>
  <si>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</si>
  <si>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</si>
  <si>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</si>
  <si>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</si>
  <si>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</si>
  <si>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</si>
  <si>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</si>
  <si>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</si>
  <si>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</si>
  <si>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</si>
  <si>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</si>
  <si>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</si>
  <si>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</si>
  <si>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</si>
  <si>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</si>
  <si>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</si>
  <si>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</si>
  <si>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</si>
  <si>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</si>
  <si>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</si>
  <si>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</si>
  <si>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</si>
  <si>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</si>
  <si>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</si>
  <si>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</si>
  <si>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</si>
  <si>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</si>
  <si>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</si>
  <si>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</si>
  <si>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</si>
  <si>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</si>
  <si>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</si>
  <si>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</si>
  <si>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</si>
  <si>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</si>
  <si>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</si>
  <si>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</si>
  <si>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</si>
  <si>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</si>
  <si>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</si>
  <si>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</si>
  <si>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</si>
  <si>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</si>
  <si>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</si>
  <si>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</si>
  <si>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</si>
  <si>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</si>
  <si>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</si>
  <si>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</si>
  <si>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</si>
  <si>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</si>
  <si>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</si>
  <si>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</si>
  <si>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</si>
  <si>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</si>
  <si>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</si>
  <si>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</si>
  <si>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</si>
  <si>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</si>
  <si>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</si>
  <si>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</si>
  <si>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</si>
  <si>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</si>
  <si>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</si>
  <si>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</si>
  <si>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</si>
  <si>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</si>
  <si>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</si>
  <si>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</si>
  <si>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</si>
  <si>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</si>
  <si>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</si>
  <si>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</si>
  <si>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</si>
  <si>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</si>
  <si>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</si>
  <si>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</si>
  <si>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</si>
  <si>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</si>
  <si>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</si>
  <si>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</si>
  <si>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</si>
  <si>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</si>
  <si>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</si>
  <si>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</si>
  <si>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</si>
  <si>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</si>
  <si>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</si>
  <si>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</si>
  <si>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</si>
  <si>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</si>
  <si>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</si>
  <si>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</si>
  <si>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</si>
  <si>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</si>
  <si>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</si>
  <si>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</si>
  <si>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</si>
  <si>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</si>
  <si>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</si>
  <si>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</si>
  <si>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</si>
  <si>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</si>
  <si>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</si>
  <si>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</si>
  <si>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</si>
  <si>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</si>
  <si>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</si>
  <si>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</si>
  <si>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</si>
  <si>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</si>
  <si>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</si>
  <si>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</si>
  <si>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</si>
  <si>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</si>
  <si>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</si>
  <si>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</si>
  <si>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</si>
  <si>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</si>
  <si>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</si>
  <si>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</si>
  <si>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</si>
  <si>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</si>
  <si>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</si>
  <si>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</si>
  <si>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</si>
  <si>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</si>
  <si>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</si>
  <si>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</si>
  <si>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</si>
  <si>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</si>
  <si>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</si>
  <si>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</si>
  <si>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</si>
  <si>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</si>
  <si>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</si>
  <si>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</si>
  <si>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</si>
  <si>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</si>
  <si>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</si>
  <si>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</si>
  <si>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</si>
  <si>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</si>
  <si>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</si>
  <si>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</si>
  <si>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</si>
  <si>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</si>
  <si>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</si>
  <si>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</si>
  <si>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</si>
  <si>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</si>
  <si>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</si>
  <si>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</si>
  <si>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</si>
  <si>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</si>
  <si>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</si>
  <si>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</si>
  <si>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</si>
  <si>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</si>
  <si>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</si>
  <si>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</si>
  <si>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</si>
  <si>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</si>
  <si>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</si>
  <si>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</si>
  <si>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</si>
  <si>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</si>
  <si>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</si>
  <si>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</si>
  <si>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</si>
  <si>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</si>
  <si>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</si>
  <si>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</si>
  <si>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</si>
  <si>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</si>
  <si>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</si>
  <si>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</si>
  <si>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</si>
  <si>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</si>
  <si>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</si>
  <si>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</si>
  <si>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</si>
  <si>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</si>
  <si>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</si>
  <si>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</si>
  <si>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</si>
  <si>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</si>
  <si>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</si>
  <si>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</si>
  <si>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</si>
  <si>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</si>
  <si>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</si>
  <si>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</si>
  <si>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</si>
  <si>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</si>
  <si>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</si>
  <si>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</si>
  <si>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</si>
  <si>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</si>
  <si>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</si>
  <si>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</si>
  <si>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</si>
  <si>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</si>
  <si>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</si>
  <si>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</si>
  <si>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</si>
  <si>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</si>
  <si>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</si>
  <si>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</si>
  <si>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</si>
  <si>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</si>
  <si>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</si>
  <si>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</si>
  <si>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</si>
  <si>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</si>
  <si>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</si>
  <si>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</si>
  <si>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</si>
  <si>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</si>
  <si>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</si>
  <si>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</si>
  <si>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</si>
  <si>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</si>
  <si>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</si>
  <si>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</si>
  <si>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</si>
  <si>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</si>
  <si>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</si>
  <si>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</si>
  <si>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</si>
  <si>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</si>
  <si>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</si>
  <si>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</si>
  <si>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</si>
  <si>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</si>
  <si>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</si>
  <si>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</si>
  <si>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</si>
  <si>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</si>
  <si>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</si>
  <si>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</si>
  <si>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</si>
  <si>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</si>
  <si>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</si>
  <si>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</si>
  <si>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</si>
  <si>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</si>
  <si>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</si>
  <si>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</si>
  <si>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</si>
  <si>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</si>
  <si>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</si>
  <si>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</si>
  <si>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</si>
  <si>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</si>
  <si>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</si>
  <si>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</si>
  <si>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</si>
  <si>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</si>
  <si>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</si>
  <si>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</si>
  <si>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</si>
  <si>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</si>
  <si>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</si>
  <si>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</si>
  <si>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</si>
  <si>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</si>
  <si>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</si>
  <si>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</si>
  <si>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</si>
  <si>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</si>
  <si>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</si>
  <si>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</si>
  <si>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</si>
  <si>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</si>
  <si>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</si>
  <si>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</si>
  <si>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</si>
  <si>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</si>
  <si>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</si>
  <si>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</si>
  <si>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</si>
  <si>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</si>
  <si>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</si>
  <si>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</si>
  <si>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</si>
  <si>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</si>
  <si>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</si>
  <si>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</si>
  <si>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</si>
  <si>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</si>
  <si>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</si>
  <si>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</si>
  <si>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</si>
  <si>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</si>
  <si>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</si>
  <si>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</si>
  <si>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</si>
  <si>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</si>
  <si>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</si>
  <si>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</si>
  <si>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</si>
  <si>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</si>
  <si>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</si>
  <si>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</si>
  <si>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</si>
  <si>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</si>
  <si>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</si>
  <si>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</si>
  <si>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</si>
  <si>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</si>
  <si>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</si>
  <si>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</si>
  <si>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</si>
  <si>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</si>
  <si>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</si>
  <si>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</si>
  <si>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</si>
  <si>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</si>
  <si>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</si>
  <si>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</si>
  <si>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</si>
  <si>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</si>
  <si>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</si>
  <si>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</si>
  <si>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</si>
  <si>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</si>
  <si>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</si>
  <si>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</si>
  <si>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</si>
  <si>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</si>
  <si>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</si>
  <si>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</si>
  <si>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</si>
  <si>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</si>
  <si>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</si>
  <si>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</si>
  <si>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</si>
  <si>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</si>
  <si>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</si>
  <si>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</si>
  <si>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</si>
  <si>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</si>
  <si>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</si>
  <si>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</si>
  <si>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</si>
  <si>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</si>
  <si>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</si>
  <si>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</si>
  <si>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</si>
  <si>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</si>
  <si>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</si>
  <si>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</si>
  <si>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</si>
  <si>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</si>
  <si>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</si>
  <si>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</si>
  <si>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</si>
  <si>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</si>
  <si>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</si>
  <si>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</si>
  <si>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</si>
  <si>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</si>
  <si>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</si>
  <si>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</si>
  <si>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</si>
  <si>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</si>
  <si>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</si>
  <si>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</si>
  <si>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</si>
  <si>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</si>
  <si>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</si>
  <si>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</si>
  <si>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</si>
  <si>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</si>
  <si>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</si>
  <si>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</si>
  <si>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</si>
  <si>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</si>
  <si>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</si>
  <si>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</si>
  <si>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</si>
  <si>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</si>
  <si>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</si>
  <si>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</si>
  <si>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</si>
  <si>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</si>
  <si>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</si>
  <si>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</si>
  <si>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</si>
  <si>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</si>
  <si>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</si>
  <si>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</si>
  <si>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</si>
  <si>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</si>
  <si>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</si>
  <si>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</si>
  <si>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</si>
  <si>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</si>
  <si>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</si>
  <si>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</si>
  <si>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</si>
  <si>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</si>
  <si>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</si>
  <si>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</si>
  <si>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</si>
  <si>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</si>
  <si>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</si>
  <si>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</si>
  <si>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</si>
  <si>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</si>
  <si>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</si>
  <si>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</si>
  <si>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</si>
  <si>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</si>
  <si>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</si>
  <si>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</si>
  <si>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</si>
  <si>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</si>
  <si>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</si>
  <si>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</si>
  <si>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</si>
  <si>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</si>
  <si>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</si>
  <si>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</si>
  <si>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</si>
  <si>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</si>
  <si>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</si>
  <si>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</si>
  <si>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</si>
  <si>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</si>
  <si>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</si>
  <si>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</si>
  <si>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</si>
  <si>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</si>
  <si>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</si>
  <si>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</si>
  <si>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</si>
  <si>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</si>
  <si>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</si>
  <si>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</si>
  <si>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</si>
  <si>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</si>
  <si>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</si>
  <si>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</si>
  <si>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</si>
  <si>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</si>
  <si>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</si>
  <si>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</si>
  <si>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</si>
  <si>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</si>
  <si>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</si>
  <si>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</si>
  <si>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</si>
  <si>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</si>
  <si>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</si>
  <si>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</si>
  <si>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</si>
  <si>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</si>
  <si>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</si>
  <si>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</si>
  <si>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</si>
  <si>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</si>
  <si>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</si>
  <si>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</si>
  <si>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</si>
  <si>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</si>
  <si>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</si>
  <si>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</si>
  <si>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</si>
  <si>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</si>
  <si>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</si>
  <si>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</si>
  <si>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</si>
  <si>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</si>
  <si>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</si>
  <si>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</si>
  <si>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</si>
  <si>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</si>
  <si>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</si>
  <si>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</si>
  <si>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</si>
  <si>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</si>
  <si>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</si>
  <si>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</si>
  <si>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</si>
  <si>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</si>
  <si>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</si>
  <si>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</si>
  <si>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</si>
  <si>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</si>
  <si>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</si>
  <si>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</si>
  <si>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</si>
  <si>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</si>
  <si>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</si>
  <si>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</si>
  <si>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</si>
  <si>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</si>
  <si>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</si>
  <si>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</si>
  <si>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</si>
  <si>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</si>
  <si>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</si>
  <si>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</si>
  <si>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</si>
  <si>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</si>
  <si>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</si>
  <si>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</si>
  <si>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</si>
  <si>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</si>
  <si>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</si>
  <si>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</si>
  <si>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</si>
  <si>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</si>
  <si>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</si>
  <si>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</si>
  <si>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</si>
  <si>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</si>
  <si>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</si>
  <si>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</si>
  <si>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</si>
  <si>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</si>
  <si>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</si>
  <si>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</si>
  <si>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</si>
  <si>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</si>
  <si>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</si>
  <si>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</si>
  <si>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</si>
  <si>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</si>
  <si>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</si>
  <si>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</si>
  <si>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</si>
  <si>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</si>
  <si>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</si>
  <si>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</si>
  <si>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</si>
  <si>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</si>
  <si>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</si>
  <si>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</si>
  <si>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</si>
  <si>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</si>
  <si>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</si>
  <si>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</si>
  <si>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</si>
  <si>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</si>
  <si>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</si>
  <si>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</si>
  <si>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</si>
  <si>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</si>
  <si>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</si>
  <si>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</si>
  <si>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</si>
  <si>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</si>
  <si>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</si>
  <si>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</si>
  <si>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</si>
  <si>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</si>
  <si>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</si>
  <si>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</si>
  <si>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</si>
  <si>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</si>
  <si>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</si>
  <si>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</si>
  <si>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</si>
  <si>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</si>
  <si>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</si>
  <si>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</si>
  <si>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</si>
  <si>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</si>
  <si>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</si>
  <si>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</si>
  <si>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</si>
  <si>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</si>
  <si>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</si>
  <si>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</si>
  <si>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</si>
  <si>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</si>
  <si>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</si>
  <si>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</si>
  <si>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</si>
  <si>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</si>
  <si>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</si>
  <si>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</si>
  <si>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</si>
  <si>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</si>
  <si>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</si>
  <si>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</si>
  <si>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</si>
  <si>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</si>
  <si>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</si>
  <si>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</si>
  <si>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</si>
  <si>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</si>
  <si>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</si>
  <si>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</si>
  <si>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</si>
  <si>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</si>
  <si>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</si>
  <si>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</si>
  <si>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</si>
  <si>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</si>
  <si>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</si>
  <si>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</si>
  <si>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</si>
  <si>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</si>
  <si>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</si>
  <si>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</si>
  <si>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</si>
  <si>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</si>
  <si>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</si>
  <si>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</si>
  <si>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</si>
  <si>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</si>
  <si>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</si>
  <si>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</si>
  <si>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</si>
  <si>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</si>
  <si>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</si>
  <si>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</si>
  <si>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</si>
  <si>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</si>
  <si>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</si>
  <si>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</si>
  <si>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</si>
  <si>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</si>
  <si>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</si>
  <si>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</si>
  <si>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</si>
  <si>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</si>
  <si>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</si>
  <si>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</si>
  <si>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</si>
  <si>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</si>
  <si>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</si>
  <si>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</si>
  <si>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</si>
  <si>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</si>
  <si>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</si>
  <si>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</si>
  <si>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</si>
  <si>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</si>
  <si>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</si>
  <si>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</si>
  <si>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</si>
  <si>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</si>
  <si>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</si>
  <si>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</si>
  <si>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</si>
  <si>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</si>
  <si>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</si>
  <si>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</si>
  <si>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</si>
  <si>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</si>
  <si>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</si>
  <si>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</si>
  <si>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</si>
  <si>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</si>
  <si>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</si>
  <si>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</si>
  <si>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</si>
  <si>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</si>
  <si>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</si>
  <si>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</si>
  <si>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</si>
  <si>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</si>
  <si>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</si>
  <si>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</si>
  <si>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</si>
  <si>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</si>
  <si>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</si>
  <si>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</si>
  <si>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</si>
  <si>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</si>
  <si>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</si>
  <si>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</si>
  <si>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</si>
  <si>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</si>
  <si>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</si>
  <si>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</si>
  <si>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</si>
  <si>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</si>
  <si>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</si>
  <si>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</si>
  <si>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</si>
  <si>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</si>
  <si>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</si>
  <si>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</si>
  <si>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</si>
  <si>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</si>
  <si>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</si>
  <si>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</si>
  <si>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</si>
  <si>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</si>
  <si>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</si>
  <si>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</si>
  <si>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</si>
  <si>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</si>
  <si>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</si>
  <si>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</si>
  <si>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</si>
  <si>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</si>
  <si>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</si>
  <si>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</si>
  <si>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</si>
  <si>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</si>
  <si>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</si>
  <si>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</si>
  <si>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</si>
  <si>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</si>
  <si>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</si>
  <si>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</si>
  <si>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</si>
  <si>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</si>
  <si>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</si>
  <si>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</si>
  <si>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</si>
  <si>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</si>
  <si>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</si>
  <si>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</si>
  <si>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</si>
  <si>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</si>
  <si>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</si>
  <si>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</si>
  <si>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</si>
  <si>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</si>
  <si>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</si>
  <si>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</si>
  <si>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</si>
  <si>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</si>
  <si>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</si>
  <si>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</si>
  <si>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</si>
  <si>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</si>
  <si>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</si>
  <si>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</si>
  <si>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</si>
  <si>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</si>
  <si>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</si>
  <si>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</si>
  <si>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</si>
  <si>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</si>
  <si>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</si>
  <si>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</si>
  <si>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</si>
  <si>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</si>
  <si>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</si>
  <si>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</si>
  <si>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</si>
  <si>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</si>
  <si>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</si>
  <si>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</si>
  <si>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</si>
  <si>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</si>
  <si>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</si>
  <si>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</si>
  <si>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</si>
  <si>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</si>
  <si>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</si>
  <si>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</si>
  <si>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</si>
  <si>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</si>
  <si>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</si>
  <si>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</si>
  <si>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</si>
  <si>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</si>
  <si>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</si>
  <si>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</si>
  <si>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</si>
  <si>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</si>
  <si>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</si>
  <si>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</si>
  <si>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</si>
  <si>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</si>
  <si>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</si>
  <si>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</si>
  <si>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</si>
  <si>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</si>
  <si>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</si>
  <si>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</si>
  <si>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</si>
  <si>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</si>
  <si>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</si>
  <si>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</si>
  <si>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</si>
  <si>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</si>
  <si>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</si>
  <si>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</si>
  <si>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</si>
  <si>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</si>
  <si>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</si>
  <si>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</si>
  <si>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</si>
  <si>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</si>
  <si>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</si>
  <si>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</si>
  <si>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</si>
  <si>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</si>
  <si>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</si>
  <si>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</si>
  <si>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</si>
  <si>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</si>
  <si>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</si>
  <si>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</si>
  <si>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</si>
  <si>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</si>
  <si>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</si>
  <si>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</si>
  <si>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</si>
  <si>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</si>
  <si>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</si>
  <si>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</si>
  <si>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</si>
  <si>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</si>
  <si>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</si>
  <si>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</si>
  <si>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</si>
  <si>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</si>
  <si>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</si>
  <si>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</si>
  <si>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</si>
  <si>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</si>
  <si>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</si>
  <si>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</si>
  <si>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</si>
  <si>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</si>
  <si>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</si>
  <si>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</si>
  <si>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</si>
  <si>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</si>
  <si>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</si>
  <si>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</si>
  <si>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</si>
  <si>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</si>
  <si>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</si>
  <si>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</si>
  <si>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</si>
  <si>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</si>
  <si>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</si>
  <si>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</si>
  <si>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</si>
  <si>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</si>
  <si>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</si>
  <si>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</si>
  <si>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</si>
  <si>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</si>
  <si>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</si>
  <si>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</si>
  <si>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</si>
  <si>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</si>
  <si>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</si>
  <si>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</si>
  <si>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</si>
  <si>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</si>
  <si>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</si>
  <si>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</si>
  <si>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</si>
  <si>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</si>
  <si>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</si>
  <si>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</si>
  <si>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</si>
  <si>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</si>
  <si>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</si>
  <si>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</si>
  <si>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</si>
  <si>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</si>
  <si>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</si>
  <si>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</si>
  <si>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</si>
  <si>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</si>
  <si>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</si>
  <si>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</si>
  <si>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</si>
  <si>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</si>
  <si>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</si>
  <si>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</si>
  <si>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</si>
  <si>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</si>
  <si>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</si>
  <si>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</si>
  <si>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</si>
  <si>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</si>
  <si>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</si>
  <si>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</si>
  <si>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</si>
  <si>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</si>
  <si>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</si>
  <si>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</si>
  <si>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</si>
  <si>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</si>
  <si>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</si>
  <si>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</si>
  <si>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</si>
  <si>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</si>
  <si>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</si>
  <si>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</si>
  <si>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</si>
  <si>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</si>
  <si>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</si>
  <si>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</si>
  <si>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</si>
  <si>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</si>
  <si>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</si>
  <si>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</si>
  <si>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</si>
  <si>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</si>
  <si>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</si>
  <si>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</si>
  <si>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</si>
  <si>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</si>
  <si>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</si>
  <si>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</si>
  <si>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</si>
  <si>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</si>
  <si>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</si>
  <si>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</si>
  <si>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</si>
  <si>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</si>
  <si>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</si>
  <si>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</si>
  <si>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</si>
  <si>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</si>
  <si>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</si>
  <si>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</si>
  <si>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</si>
  <si>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</si>
  <si>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</si>
  <si>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</si>
  <si>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</si>
  <si>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</si>
  <si>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</si>
  <si>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</si>
  <si>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</si>
  <si>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</si>
  <si>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</si>
  <si>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</si>
  <si>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</si>
  <si>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</si>
  <si>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</si>
  <si>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</si>
  <si>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</si>
  <si>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</si>
  <si>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</si>
  <si>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</si>
  <si>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</si>
  <si>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</si>
  <si>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</si>
  <si>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</si>
  <si>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</si>
  <si>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</si>
  <si>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</si>
  <si>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</si>
  <si>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</si>
  <si>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</si>
  <si>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</si>
  <si>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</si>
  <si>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</si>
  <si>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</si>
  <si>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</si>
  <si>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</si>
  <si>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</si>
  <si>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</si>
  <si>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</si>
  <si>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</si>
  <si>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</si>
  <si>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</si>
  <si>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</si>
  <si>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</si>
  <si>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</si>
  <si>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</si>
  <si>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</si>
  <si>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</si>
  <si>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</si>
  <si>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</si>
  <si>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</si>
  <si>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</si>
  <si>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</si>
  <si>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</si>
  <si>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</si>
  <si>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</si>
  <si>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</si>
  <si>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</si>
  <si>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</si>
  <si>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</si>
  <si>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</si>
  <si>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</si>
  <si>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</si>
  <si>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</si>
  <si>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</si>
  <si>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</si>
  <si>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</si>
  <si>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</si>
  <si>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</si>
  <si>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</si>
  <si>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</si>
  <si>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</si>
  <si>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</si>
  <si>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</si>
  <si>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</si>
  <si>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</si>
  <si>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</si>
  <si>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</si>
  <si>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</si>
  <si>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</si>
  <si>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</si>
  <si>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</si>
  <si>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</si>
  <si>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</si>
  <si>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</si>
  <si>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</si>
  <si>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</si>
  <si>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</si>
  <si>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</si>
  <si>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</si>
  <si>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</si>
  <si>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</si>
  <si>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</si>
  <si>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</si>
  <si>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</si>
  <si>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</si>
  <si>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</si>
  <si>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</si>
  <si>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</si>
  <si>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</si>
  <si>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</si>
  <si>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</si>
  <si>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</si>
  <si>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</si>
  <si>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</si>
  <si>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</si>
  <si>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</si>
  <si>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</si>
  <si>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</si>
  <si>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</si>
  <si>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</si>
  <si>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</si>
  <si>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</si>
  <si>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</si>
  <si>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</si>
  <si>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</si>
  <si>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</si>
  <si>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</si>
  <si>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</si>
  <si>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</si>
  <si>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</si>
  <si>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</si>
  <si>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</si>
  <si>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</si>
  <si>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</si>
  <si>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</si>
  <si>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</si>
  <si>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</si>
  <si>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</si>
  <si>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</si>
  <si>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</si>
  <si>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</si>
  <si>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</si>
  <si>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</si>
  <si>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</si>
  <si>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</si>
  <si>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</si>
  <si>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</si>
  <si>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</si>
  <si>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</si>
  <si>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</si>
  <si>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</si>
  <si>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</si>
  <si>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</si>
  <si>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</si>
  <si>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</si>
  <si>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</si>
  <si>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</si>
  <si>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</si>
  <si>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</si>
  <si>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</si>
  <si>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</si>
  <si>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</si>
  <si>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</si>
  <si>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</si>
  <si>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</si>
  <si>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</si>
  <si>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</si>
  <si>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</si>
  <si>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</si>
  <si>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</si>
  <si>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</si>
  <si>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</si>
  <si>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</si>
  <si>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</si>
  <si>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</si>
  <si>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</si>
  <si>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</si>
  <si>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</si>
  <si>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</si>
  <si>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</si>
  <si>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</si>
  <si>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</si>
  <si>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</si>
  <si>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</si>
  <si>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</si>
  <si>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</si>
  <si>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</si>
  <si>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</si>
  <si>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</si>
  <si>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</si>
  <si>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</si>
  <si>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</si>
  <si>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</si>
  <si>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</si>
  <si>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</si>
  <si>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</si>
  <si>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</si>
  <si>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</si>
  <si>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</si>
  <si>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</si>
  <si>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</si>
  <si>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</si>
  <si>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</si>
  <si>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</si>
  <si>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</si>
  <si>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</si>
  <si>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</si>
  <si>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</si>
  <si>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</si>
  <si>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</si>
  <si>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</si>
  <si>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</si>
  <si>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</si>
  <si>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</si>
  <si>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</si>
  <si>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</si>
  <si>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</si>
  <si>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</si>
  <si>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</si>
  <si>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</si>
  <si>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</si>
  <si>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</si>
  <si>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</si>
  <si>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</si>
  <si>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</si>
  <si>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</si>
  <si>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</si>
  <si>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</si>
  <si>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</si>
  <si>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</si>
  <si>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</si>
  <si>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</si>
  <si>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</si>
  <si>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</si>
  <si>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</si>
  <si>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</si>
  <si>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</si>
  <si>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</si>
  <si>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</si>
  <si>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</si>
  <si>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</si>
  <si>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</si>
  <si>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</si>
  <si>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</si>
  <si>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</si>
  <si>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</si>
  <si>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</si>
  <si>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</si>
  <si>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</si>
  <si>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</si>
  <si>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</si>
  <si>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</si>
  <si>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</si>
  <si>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</si>
  <si>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</si>
  <si>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</si>
  <si>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</si>
  <si>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</si>
  <si>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</si>
  <si>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</si>
  <si>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</si>
  <si>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</si>
  <si>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</si>
  <si>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</si>
  <si>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</si>
  <si>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</si>
  <si>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</si>
  <si>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</si>
  <si>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</si>
  <si>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</si>
  <si>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</si>
  <si>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</si>
  <si>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</si>
  <si>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</si>
  <si>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</si>
  <si>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</si>
  <si>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</si>
  <si>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</si>
  <si>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</si>
  <si>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</si>
  <si>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</si>
  <si>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</si>
  <si>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</si>
  <si>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</si>
  <si>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</si>
  <si>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</si>
  <si>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</si>
  <si>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</si>
  <si>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</si>
  <si>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</si>
  <si>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</si>
  <si>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</si>
  <si>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</si>
  <si>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</si>
  <si>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</si>
  <si>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</si>
  <si>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</si>
  <si>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</si>
  <si>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</si>
  <si>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</si>
  <si>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</si>
  <si>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</si>
  <si>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</si>
  <si>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</si>
  <si>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</si>
  <si>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</si>
  <si>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</si>
  <si>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</si>
  <si>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</si>
  <si>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</si>
  <si>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</si>
  <si>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</si>
  <si>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</si>
  <si>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</si>
  <si>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</si>
  <si>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</si>
  <si>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</si>
  <si>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</si>
  <si>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</si>
  <si>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</si>
  <si>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</si>
  <si>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</si>
  <si>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</si>
  <si>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</si>
  <si>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</si>
  <si>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</si>
  <si>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</si>
  <si>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</si>
  <si>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</si>
  <si>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</si>
  <si>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</si>
  <si>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</si>
  <si>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</si>
  <si>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</si>
  <si>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</si>
  <si>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</si>
  <si>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</si>
  <si>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</si>
  <si>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</si>
  <si>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</si>
  <si>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</si>
  <si>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</si>
  <si>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</si>
  <si>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</si>
  <si>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</si>
  <si>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</si>
  <si>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</si>
  <si>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</si>
  <si>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</si>
  <si>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</si>
  <si>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</si>
  <si>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</si>
  <si>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</si>
  <si>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</si>
  <si>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</si>
  <si>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</si>
  <si>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</si>
  <si>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</si>
  <si>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</si>
  <si>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</si>
  <si>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</si>
  <si>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</si>
  <si>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</si>
  <si>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</si>
  <si>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</si>
  <si>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</si>
  <si>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</si>
  <si>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</si>
  <si>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</si>
  <si>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</si>
  <si>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</si>
  <si>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</si>
  <si>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</si>
  <si>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</si>
  <si>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</si>
  <si>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</si>
  <si>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</si>
  <si>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</si>
  <si>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</si>
  <si>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</si>
  <si>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</si>
  <si>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</si>
  <si>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</si>
  <si>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</si>
  <si>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</si>
  <si>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</si>
  <si>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</si>
  <si>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</si>
  <si>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</si>
  <si>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</si>
  <si>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</si>
  <si>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</si>
  <si>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</si>
  <si>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</si>
  <si>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</si>
  <si>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</si>
  <si>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</si>
  <si>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</si>
  <si>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</si>
  <si>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</si>
  <si>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</si>
  <si>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</si>
  <si>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</si>
  <si>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</si>
  <si>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</si>
  <si>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</si>
  <si>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</si>
  <si>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</si>
  <si>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</si>
  <si>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</si>
  <si>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</si>
  <si>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</si>
  <si>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</si>
  <si>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</si>
  <si>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</si>
  <si>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</si>
  <si>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</si>
  <si>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</si>
  <si>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</si>
  <si>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</si>
  <si>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</si>
  <si>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</si>
  <si>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</si>
  <si>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</si>
  <si>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</si>
  <si>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</si>
  <si>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</si>
  <si>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</si>
  <si>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</si>
  <si>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</si>
  <si>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</si>
  <si>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</si>
  <si>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</si>
  <si>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</si>
  <si>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</si>
  <si>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</si>
  <si>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</si>
  <si>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</si>
  <si>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</si>
  <si>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</si>
  <si>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</si>
  <si>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</si>
  <si>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</si>
  <si>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</si>
  <si>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</si>
  <si>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</si>
  <si>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</si>
  <si>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</si>
  <si>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</si>
  <si>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</si>
  <si>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</si>
  <si>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</si>
  <si>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</si>
  <si>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</si>
  <si>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</si>
  <si>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</si>
  <si>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</si>
  <si>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</si>
  <si>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</si>
  <si>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</si>
  <si>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</si>
  <si>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</si>
  <si>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</si>
  <si>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</si>
  <si>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</si>
  <si>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</si>
  <si>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</si>
  <si>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</si>
  <si>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</si>
  <si>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</si>
  <si>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</si>
  <si>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</si>
  <si>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</si>
  <si>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</si>
  <si>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</si>
  <si>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</si>
  <si>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</si>
  <si>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</si>
  <si>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</si>
  <si>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</si>
  <si>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</si>
  <si>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</si>
  <si>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</si>
  <si>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</si>
  <si>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</si>
  <si>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</si>
  <si>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</si>
  <si>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</si>
  <si>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</si>
  <si>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</si>
  <si>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</si>
  <si>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</si>
  <si>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</si>
  <si>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</si>
  <si>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</si>
  <si>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</si>
  <si>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</si>
  <si>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</si>
  <si>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</si>
  <si>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</si>
  <si>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</si>
  <si>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</si>
  <si>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</si>
  <si>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</si>
  <si>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</si>
  <si>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</si>
  <si>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</si>
  <si>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</si>
  <si>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</si>
  <si>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</si>
  <si>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</si>
  <si>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</si>
  <si>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</si>
  <si>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</si>
  <si>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</si>
  <si>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</si>
  <si>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</si>
  <si>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</si>
  <si>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</si>
  <si>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</si>
  <si>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</si>
  <si>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</si>
  <si>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</si>
  <si>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</si>
  <si>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</si>
  <si>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</si>
  <si>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</si>
  <si>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</si>
  <si>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</si>
  <si>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</si>
  <si>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</si>
  <si>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</si>
  <si>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</si>
  <si>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</si>
  <si>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</si>
  <si>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</si>
  <si>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</si>
  <si>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</si>
  <si>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</si>
  <si>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</si>
  <si>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</si>
  <si>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</si>
  <si>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</si>
  <si>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</si>
  <si>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</si>
  <si>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</si>
  <si>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</si>
  <si>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</si>
  <si>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</si>
  <si>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</si>
  <si>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</si>
  <si>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</si>
  <si>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</si>
  <si>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</si>
  <si>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</si>
  <si>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</si>
  <si>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</si>
  <si>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</si>
  <si>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</si>
  <si>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</si>
  <si>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</si>
  <si>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</si>
  <si>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</si>
  <si>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</si>
  <si>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</si>
  <si>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</si>
  <si>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</si>
  <si>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</si>
  <si>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</si>
  <si>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</si>
  <si>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</si>
  <si>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</si>
  <si>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</si>
  <si>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</si>
  <si>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</si>
  <si>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</si>
  <si>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</si>
  <si>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</si>
  <si>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</si>
  <si>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</si>
  <si>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</si>
  <si>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</si>
  <si>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</si>
  <si>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</si>
  <si>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</si>
  <si>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</si>
  <si>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</si>
  <si>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</si>
  <si>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</si>
  <si>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</si>
  <si>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</si>
  <si>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</si>
  <si>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</si>
  <si>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</si>
  <si>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</si>
  <si>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</si>
  <si>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</si>
  <si>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</si>
  <si>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</si>
  <si>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</si>
  <si>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</si>
  <si>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</si>
  <si>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</si>
  <si>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</si>
  <si>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</si>
  <si>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</si>
  <si>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</si>
  <si>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</si>
  <si>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</si>
  <si>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</si>
  <si>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</si>
  <si>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</si>
  <si>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</si>
  <si>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</si>
  <si>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</si>
  <si>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</si>
  <si>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</si>
  <si>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</si>
  <si>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</si>
  <si>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</si>
  <si>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</si>
  <si>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</si>
  <si>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</si>
  <si>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</si>
  <si>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</si>
  <si>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</si>
  <si>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</si>
  <si>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</si>
  <si>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</si>
  <si>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</si>
  <si>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</si>
  <si>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</si>
  <si>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</si>
  <si>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</si>
  <si>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</si>
  <si>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</si>
  <si>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</si>
  <si>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</si>
  <si>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</si>
  <si>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</si>
  <si>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</si>
  <si>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</si>
  <si>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</si>
  <si>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</si>
  <si>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</si>
  <si>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</si>
  <si>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</si>
  <si>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</si>
  <si>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</si>
  <si>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</si>
  <si>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</si>
  <si>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</si>
  <si>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</si>
  <si>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</si>
  <si>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</si>
  <si>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</si>
  <si>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</si>
  <si>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</si>
  <si>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</si>
  <si>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</si>
  <si>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</si>
  <si>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</si>
  <si>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</si>
  <si>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</si>
  <si>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</si>
  <si>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</si>
  <si>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</si>
  <si>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</si>
  <si>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</si>
  <si>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</si>
  <si>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</si>
  <si>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</si>
  <si>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</si>
  <si>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</si>
  <si>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</si>
  <si>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</si>
  <si>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</si>
  <si>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</si>
  <si>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</si>
  <si>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</si>
  <si>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</si>
  <si>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</si>
  <si>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</si>
  <si>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</si>
  <si>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</si>
  <si>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</si>
  <si>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</si>
  <si>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</si>
  <si>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</si>
  <si>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</si>
  <si>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</si>
  <si>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</si>
  <si>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</si>
  <si>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</si>
  <si>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</si>
  <si>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</si>
  <si>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</si>
  <si>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</si>
  <si>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</si>
  <si>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</si>
  <si>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</si>
  <si>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</si>
  <si>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</si>
  <si>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</si>
  <si>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</si>
  <si>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</si>
  <si>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</si>
  <si>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</si>
  <si>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</si>
  <si>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</si>
  <si>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</si>
  <si>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</si>
  <si>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</si>
  <si>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</si>
  <si>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</si>
  <si>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</si>
  <si>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</si>
  <si>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</si>
  <si>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</si>
  <si>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</si>
  <si>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</si>
  <si>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</si>
  <si>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</si>
  <si>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</si>
  <si>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</si>
  <si>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</si>
  <si>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</si>
  <si>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</si>
  <si>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</si>
  <si>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</si>
  <si>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</si>
  <si>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</si>
  <si>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</si>
  <si>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</si>
  <si>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</si>
  <si>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</si>
  <si>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</si>
  <si>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</si>
  <si>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</si>
  <si>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</si>
  <si>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</si>
  <si>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</si>
  <si>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</si>
  <si>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</si>
  <si>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</si>
  <si>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</si>
  <si>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</si>
  <si>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</si>
  <si>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</si>
  <si>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</si>
  <si>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</si>
  <si>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</si>
  <si>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</si>
  <si>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</si>
  <si>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</si>
  <si>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</si>
  <si>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</si>
  <si>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</si>
  <si>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</si>
  <si>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</si>
  <si>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</si>
  <si>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</si>
  <si>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</si>
  <si>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</si>
  <si>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</si>
  <si>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</si>
  <si>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</si>
  <si>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</si>
  <si>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</si>
  <si>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</si>
  <si>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</si>
  <si>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</si>
  <si>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</si>
  <si>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</si>
  <si>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</si>
  <si>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</si>
  <si>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</si>
  <si>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</si>
  <si>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</si>
  <si>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</si>
  <si>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</si>
  <si>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</si>
  <si>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</si>
  <si>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</si>
  <si>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</si>
  <si>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</si>
  <si>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</si>
  <si>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</si>
  <si>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</si>
  <si>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</si>
  <si>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</si>
  <si>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</si>
  <si>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</si>
  <si>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</si>
  <si>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</si>
  <si>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</si>
  <si>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</si>
  <si>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</si>
  <si>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</si>
  <si>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</si>
  <si>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</si>
  <si>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</si>
  <si>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</si>
  <si>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</si>
  <si>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</si>
  <si>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</si>
  <si>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</si>
  <si>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</si>
  <si>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</si>
  <si>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</si>
  <si>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</si>
  <si>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</si>
  <si>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</si>
  <si>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</si>
  <si>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</si>
  <si>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</si>
  <si>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</si>
  <si>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</si>
  <si>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</si>
  <si>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</si>
  <si>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</si>
  <si>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</si>
  <si>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</si>
  <si>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</si>
  <si>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</si>
  <si>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</si>
  <si>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</si>
  <si>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</si>
  <si>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</si>
  <si>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</si>
  <si>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</si>
  <si>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</si>
  <si>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</si>
  <si>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</si>
  <si>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</si>
  <si>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</si>
  <si>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</si>
  <si>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</si>
  <si>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</si>
  <si>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</si>
  <si>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</si>
  <si>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</si>
  <si>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</si>
  <si>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</si>
  <si>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</si>
  <si>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</si>
  <si>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</si>
  <si>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</si>
  <si>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</si>
  <si>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</si>
  <si>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</si>
  <si>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</si>
  <si>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</si>
  <si>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</si>
  <si>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</si>
  <si>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</si>
  <si>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</si>
  <si>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</si>
  <si>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</si>
  <si>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</si>
  <si>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</si>
  <si>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</si>
  <si>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</si>
  <si>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</si>
  <si>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</si>
  <si>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</si>
  <si>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</si>
  <si>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</si>
  <si>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</si>
  <si>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</si>
  <si>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</si>
  <si>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</si>
  <si>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</si>
  <si>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</si>
  <si>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</si>
  <si>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</si>
  <si>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</si>
  <si>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</si>
  <si>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</si>
  <si>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</si>
  <si>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</si>
  <si>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</si>
  <si>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</si>
  <si>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</si>
  <si>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</si>
  <si>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</si>
  <si>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</si>
  <si>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</si>
  <si>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</si>
  <si>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</si>
  <si>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</si>
  <si>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</si>
  <si>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</si>
  <si>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</si>
  <si>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</si>
  <si>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</si>
  <si>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</si>
  <si>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</si>
  <si>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</si>
  <si>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</si>
  <si>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</si>
  <si>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</si>
  <si>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</si>
  <si>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</si>
  <si>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</si>
  <si>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</si>
  <si>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</si>
  <si>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</si>
  <si>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</si>
  <si>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</si>
  <si>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</si>
  <si>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</si>
  <si>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</si>
  <si>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</si>
  <si>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</si>
  <si>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</si>
  <si>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</si>
  <si>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</si>
  <si>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</si>
  <si>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</si>
  <si>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</si>
  <si>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</si>
  <si>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</si>
  <si>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</si>
  <si>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</si>
  <si>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</si>
  <si>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</si>
  <si>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</si>
  <si>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</si>
  <si>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</si>
  <si>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</si>
  <si>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</si>
  <si>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</si>
  <si>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</si>
  <si>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</si>
  <si>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</si>
  <si>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</si>
  <si>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</si>
  <si>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</si>
  <si>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</si>
  <si>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</si>
  <si>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</si>
  <si>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</si>
  <si>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</si>
  <si>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</si>
  <si>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</si>
  <si>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</si>
  <si>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</si>
  <si>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</si>
  <si>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</si>
  <si>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</si>
  <si>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</si>
  <si>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</si>
  <si>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</si>
  <si>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</si>
  <si>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</si>
  <si>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</si>
  <si>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</si>
  <si>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</si>
  <si>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</si>
  <si>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</si>
  <si>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</si>
  <si>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</si>
  <si>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</si>
  <si>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</si>
  <si>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</si>
  <si>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</si>
  <si>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</si>
  <si>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</si>
  <si>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</si>
  <si>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</si>
  <si>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</si>
  <si>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</si>
  <si>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</si>
  <si>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</si>
  <si>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</si>
  <si>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</si>
  <si>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</si>
  <si>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</si>
  <si>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</si>
  <si>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</si>
  <si>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</si>
  <si>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</si>
  <si>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</si>
  <si>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</si>
  <si>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</si>
  <si>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</si>
  <si>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</si>
  <si>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</si>
  <si>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</si>
  <si>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</si>
  <si>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</si>
  <si>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</si>
  <si>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</si>
  <si>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</si>
  <si>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</si>
  <si>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</si>
  <si>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</si>
  <si>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</si>
  <si>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</si>
  <si>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</si>
  <si>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</si>
  <si>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</si>
  <si>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</si>
  <si>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</si>
  <si>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</si>
  <si>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</si>
  <si>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</si>
  <si>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</si>
  <si>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</si>
  <si>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</si>
  <si>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</si>
  <si>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</si>
  <si>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</si>
  <si>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</si>
  <si>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</si>
  <si>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</si>
  <si>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</si>
  <si>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</si>
  <si>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</si>
  <si>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</si>
  <si>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</si>
  <si>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</si>
  <si>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</si>
  <si>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</si>
  <si>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</si>
  <si>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</si>
  <si>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</si>
  <si>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</si>
  <si>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</si>
  <si>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</si>
  <si>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</si>
  <si>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</si>
  <si>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</si>
  <si>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</si>
  <si>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</si>
  <si>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</si>
  <si>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</si>
  <si>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</si>
  <si>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</si>
  <si>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</si>
  <si>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</si>
  <si>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</si>
  <si>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</si>
  <si>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</si>
  <si>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</si>
  <si>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</si>
  <si>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</si>
  <si>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</si>
  <si>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</si>
  <si>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</si>
  <si>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</si>
  <si>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</si>
  <si>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</si>
  <si>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</si>
  <si>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</si>
  <si>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</si>
  <si>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</si>
  <si>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</si>
  <si>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</si>
  <si>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</si>
  <si>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</si>
  <si>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</si>
  <si>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</si>
  <si>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</si>
  <si>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</si>
  <si>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</si>
  <si>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</si>
  <si>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</si>
  <si>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</si>
  <si>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</si>
  <si>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</si>
  <si>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</si>
  <si>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</si>
  <si>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</si>
  <si>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</si>
  <si>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</si>
  <si>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</si>
  <si>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</si>
  <si>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</si>
  <si>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</si>
  <si>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</si>
  <si>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</si>
  <si>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</si>
  <si>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</si>
  <si>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</si>
  <si>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</si>
  <si>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</si>
  <si>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</si>
  <si>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</si>
  <si>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</si>
  <si>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</si>
  <si>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</si>
  <si>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</si>
  <si>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</si>
  <si>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</si>
  <si>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</si>
  <si>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</si>
  <si>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</si>
  <si>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</si>
  <si>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</si>
  <si>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</si>
  <si>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</si>
  <si>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</si>
  <si>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</si>
  <si>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</si>
  <si>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</si>
  <si>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</si>
  <si>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</si>
  <si>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</si>
  <si>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</si>
  <si>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</si>
  <si>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</si>
  <si>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</si>
  <si>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</si>
  <si>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</si>
  <si>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</si>
  <si>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</si>
  <si>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</si>
  <si>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</si>
  <si>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</si>
  <si>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</si>
  <si>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</si>
  <si>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</si>
  <si>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</si>
  <si>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</si>
  <si>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</si>
  <si>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</si>
  <si>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</si>
  <si>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</si>
  <si>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</si>
  <si>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</si>
  <si>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</si>
  <si>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</si>
  <si>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</si>
  <si>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</si>
  <si>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</si>
  <si>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</si>
  <si>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</si>
  <si>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</si>
  <si>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</si>
  <si>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</si>
  <si>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</si>
  <si>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</si>
  <si>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</si>
  <si>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</si>
  <si>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</si>
  <si>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</si>
  <si>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</si>
  <si>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</si>
  <si>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</si>
  <si>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</si>
  <si>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</si>
  <si>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</si>
  <si>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</si>
  <si>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</si>
  <si>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</si>
  <si>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</si>
  <si>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</si>
  <si>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</si>
  <si>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</si>
  <si>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</si>
  <si>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</si>
  <si>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</si>
  <si>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</si>
  <si>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</si>
  <si>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</si>
  <si>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</si>
  <si>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</si>
  <si>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</si>
  <si>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</si>
  <si>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</si>
  <si>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</si>
  <si>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</si>
  <si>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</si>
  <si>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</si>
  <si>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</si>
  <si>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</si>
  <si>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</si>
  <si>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</si>
  <si>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</si>
  <si>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</si>
  <si>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</si>
  <si>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</si>
  <si>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</si>
  <si>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</si>
  <si>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</si>
  <si>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</si>
  <si>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</si>
  <si>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</si>
  <si>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</si>
  <si>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</si>
  <si>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</si>
  <si>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</si>
  <si>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</si>
  <si>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</si>
  <si>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</si>
  <si>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</si>
  <si>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</si>
  <si>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</si>
  <si>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</si>
  <si>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</si>
  <si>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</si>
  <si>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</si>
  <si>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</si>
  <si>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</si>
  <si>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</si>
  <si>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</si>
  <si>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</si>
  <si>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</si>
  <si>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</si>
  <si>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</si>
  <si>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</si>
  <si>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</si>
  <si>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</si>
  <si>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</si>
  <si>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</si>
  <si>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</si>
  <si>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</si>
  <si>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</si>
  <si>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</si>
  <si>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</si>
  <si>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</si>
  <si>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</si>
  <si>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</si>
  <si>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</si>
  <si>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</si>
  <si>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</si>
  <si>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</si>
  <si>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</si>
  <si>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</si>
  <si>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</si>
  <si>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</si>
  <si>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</si>
  <si>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</si>
  <si>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</si>
  <si>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</si>
  <si>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</si>
  <si>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</si>
  <si>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</si>
  <si>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</si>
  <si>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</si>
  <si>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</si>
  <si>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</si>
  <si>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</si>
  <si>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</si>
  <si>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</si>
  <si>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</si>
  <si>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</si>
  <si>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</si>
  <si>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</si>
  <si>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</si>
  <si>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</si>
  <si>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</si>
  <si>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</si>
  <si>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</si>
  <si>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</si>
  <si>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</si>
  <si>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</si>
  <si>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</si>
  <si>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</si>
  <si>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</si>
  <si>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</si>
  <si>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</si>
  <si>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</si>
  <si>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</si>
  <si>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</si>
  <si>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</si>
  <si>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</si>
  <si>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</si>
  <si>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</si>
  <si>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</si>
  <si>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</si>
  <si>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</si>
  <si>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</si>
  <si>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</si>
  <si>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</si>
  <si>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</si>
  <si>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</si>
  <si>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</si>
  <si>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</si>
  <si>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</si>
  <si>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</si>
  <si>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</si>
  <si>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</si>
  <si>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</si>
  <si>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</si>
  <si>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</si>
  <si>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</si>
  <si>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</si>
  <si>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</si>
  <si>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</si>
  <si>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</si>
  <si>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</si>
  <si>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</si>
  <si>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</si>
  <si>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</si>
  <si>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</si>
  <si>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</si>
  <si>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</si>
  <si>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</si>
  <si>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</si>
  <si>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</si>
  <si>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</si>
  <si>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</si>
  <si>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</si>
  <si>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</si>
  <si>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</si>
  <si>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</si>
  <si>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</si>
  <si>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</si>
  <si>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</si>
  <si>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</si>
  <si>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</si>
  <si>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</si>
  <si>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</si>
  <si>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</si>
  <si>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</si>
  <si>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</si>
  <si>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</si>
  <si>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</si>
  <si>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</si>
  <si>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</si>
  <si>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</si>
  <si>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</si>
  <si>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</si>
  <si>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</si>
  <si>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</si>
  <si>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</si>
  <si>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</si>
  <si>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</si>
  <si>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</si>
  <si>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</si>
  <si>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</si>
  <si>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</si>
  <si>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</si>
  <si>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</si>
  <si>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</si>
  <si>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</si>
  <si>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</si>
  <si>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</si>
  <si>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</si>
  <si>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</si>
  <si>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</si>
  <si>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</si>
  <si>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</si>
  <si>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</si>
  <si>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</si>
  <si>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</si>
  <si>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</si>
  <si>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</si>
  <si>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</si>
  <si>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</si>
  <si>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</si>
  <si>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</si>
  <si>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</si>
  <si>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</si>
  <si>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</si>
  <si>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</si>
  <si>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</si>
  <si>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</si>
  <si>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</si>
  <si>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</si>
  <si>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</si>
  <si>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</si>
  <si>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</si>
  <si>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</si>
  <si>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</si>
  <si>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</si>
  <si>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</si>
  <si>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</si>
  <si>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</si>
  <si>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</si>
  <si>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</si>
  <si>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</si>
  <si>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</si>
  <si>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</si>
  <si>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</si>
  <si>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</si>
  <si>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</si>
  <si>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</si>
  <si>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</si>
  <si>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</si>
  <si>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</si>
  <si>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</si>
  <si>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</si>
  <si>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</si>
  <si>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</si>
  <si>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</si>
  <si>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</si>
  <si>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</si>
  <si>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</si>
  <si>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</si>
  <si>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</si>
  <si>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</si>
  <si>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</si>
  <si>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</si>
  <si>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</si>
  <si>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</si>
  <si>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</si>
  <si>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</si>
  <si>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</si>
  <si>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</si>
  <si>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</si>
  <si>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</si>
  <si>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</si>
  <si>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</si>
  <si>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</si>
  <si>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</si>
  <si>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</si>
  <si>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</si>
  <si>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</si>
  <si>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</si>
  <si>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</si>
  <si>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</si>
  <si>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</si>
  <si>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</si>
  <si>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</si>
  <si>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</si>
  <si>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</si>
  <si>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</si>
  <si>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</si>
  <si>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</si>
  <si>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</si>
  <si>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</si>
  <si>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</si>
  <si>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</si>
  <si>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</si>
  <si>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</si>
  <si>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</si>
  <si>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</si>
  <si>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</si>
  <si>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</si>
  <si>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</si>
  <si>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</si>
  <si>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</si>
  <si>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</si>
  <si>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</si>
  <si>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</si>
  <si>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</si>
  <si>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</si>
  <si>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</si>
  <si>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</si>
  <si>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</si>
  <si>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</si>
  <si>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</si>
  <si>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</si>
  <si>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</si>
  <si>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</si>
  <si>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</si>
  <si>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</si>
  <si>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</si>
  <si>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</si>
  <si>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</si>
  <si>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</si>
  <si>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</si>
  <si>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</si>
  <si>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</si>
  <si>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</si>
  <si>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</si>
  <si>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</si>
  <si>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</si>
  <si>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</si>
  <si>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</si>
  <si>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</si>
  <si>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</si>
  <si>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</si>
  <si>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</si>
  <si>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</si>
  <si>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</si>
  <si>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</si>
  <si>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</si>
  <si>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</si>
  <si>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</si>
  <si>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</si>
  <si>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</si>
  <si>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</si>
  <si>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</si>
  <si>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</si>
  <si>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</si>
  <si>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</si>
  <si>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</si>
  <si>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</si>
  <si>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</si>
  <si>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</si>
  <si>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</si>
  <si>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</si>
  <si>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</si>
  <si>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</si>
  <si>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</si>
  <si>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</si>
  <si>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</si>
  <si>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</si>
  <si>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</si>
  <si>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</si>
  <si>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</si>
  <si>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</si>
  <si>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</si>
  <si>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</si>
  <si>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</si>
  <si>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</si>
  <si>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</si>
  <si>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</si>
  <si>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</si>
  <si>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</si>
  <si>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</si>
  <si>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</si>
  <si>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</si>
  <si>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</si>
  <si>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</si>
  <si>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</si>
  <si>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</si>
  <si>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</si>
  <si>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</si>
  <si>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</si>
  <si>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</si>
  <si>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</si>
  <si>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</si>
  <si>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</si>
  <si>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</si>
  <si>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</si>
  <si>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</si>
  <si>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</si>
  <si>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</si>
  <si>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</si>
  <si>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</si>
  <si>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</si>
  <si>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</si>
  <si>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</si>
  <si>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</si>
  <si>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</si>
  <si>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</si>
  <si>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</si>
  <si>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</si>
  <si>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</si>
  <si>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</si>
  <si>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</si>
  <si>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</si>
  <si>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</si>
  <si>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</si>
  <si>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</si>
  <si>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</si>
  <si>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</si>
  <si>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</si>
  <si>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</si>
  <si>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</si>
  <si>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</si>
  <si>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</si>
  <si>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</si>
  <si>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</si>
  <si>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</si>
  <si>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</si>
  <si>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</si>
  <si>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</si>
  <si>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</si>
  <si>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</si>
  <si>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</si>
  <si>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</si>
  <si>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</si>
  <si>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</si>
  <si>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</si>
  <si>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</si>
  <si>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</si>
  <si>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</si>
  <si>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</si>
  <si>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</si>
  <si>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</si>
  <si>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</si>
  <si>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</si>
  <si>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</si>
  <si>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</si>
  <si>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</si>
  <si>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</si>
  <si>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</si>
  <si>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</si>
  <si>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</si>
  <si>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</si>
  <si>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</si>
  <si>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</si>
  <si>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</si>
  <si>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</si>
  <si>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</si>
  <si>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</si>
  <si>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</si>
  <si>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</si>
  <si>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</si>
  <si>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</si>
  <si>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</si>
  <si>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</si>
  <si>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</si>
  <si>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</si>
  <si>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</si>
  <si>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</si>
  <si>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</si>
  <si>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</si>
  <si>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</si>
  <si>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</si>
  <si>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</si>
  <si>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</si>
  <si>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</si>
  <si>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</si>
  <si>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</si>
  <si>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</si>
  <si>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</si>
  <si>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</si>
  <si>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</si>
  <si>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</si>
  <si>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</si>
  <si>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</si>
  <si>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</si>
  <si>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</si>
  <si>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</si>
  <si>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</si>
  <si>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</si>
  <si>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</si>
  <si>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</si>
  <si>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</si>
  <si>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</si>
  <si>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</si>
  <si>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</si>
  <si>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</si>
  <si>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</si>
  <si>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</si>
  <si>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</si>
  <si>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</si>
  <si>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</si>
  <si>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</si>
  <si>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</si>
  <si>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</si>
  <si>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</si>
  <si>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</si>
  <si>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</si>
  <si>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</si>
  <si>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</si>
  <si>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</si>
  <si>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</si>
  <si>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</si>
  <si>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</si>
  <si>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</si>
  <si>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</si>
  <si>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</si>
  <si>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</si>
  <si>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</si>
  <si>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</si>
  <si>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</si>
  <si>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</si>
  <si>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</si>
  <si>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</si>
  <si>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</si>
  <si>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</si>
  <si>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</si>
  <si>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</si>
  <si>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</si>
  <si>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</si>
  <si>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</si>
  <si>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</si>
  <si>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</si>
  <si>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</si>
  <si>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</si>
  <si>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</si>
  <si>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</si>
  <si>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</si>
  <si>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</si>
  <si>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</si>
  <si>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</si>
  <si>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</si>
  <si>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</si>
  <si>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</si>
  <si>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</si>
  <si>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</si>
  <si>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</si>
  <si>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</si>
  <si>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</si>
  <si>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</si>
  <si>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</si>
  <si>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</si>
  <si>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</si>
  <si>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</si>
  <si>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</si>
  <si>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</si>
  <si>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</si>
  <si>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</si>
  <si>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</si>
  <si>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</si>
  <si>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</si>
  <si>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</si>
  <si>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</si>
  <si>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</si>
  <si>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</si>
  <si>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</si>
  <si>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</si>
  <si>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</si>
  <si>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</si>
  <si>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</si>
  <si>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</si>
  <si>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</si>
  <si>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</si>
  <si>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</si>
  <si>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</si>
  <si>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</si>
  <si>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</si>
  <si>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</si>
  <si>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</si>
  <si>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</si>
  <si>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</si>
  <si>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</si>
  <si>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</si>
  <si>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</si>
  <si>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</si>
  <si>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</si>
  <si>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</si>
  <si>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</si>
  <si>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</si>
  <si>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</si>
  <si>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</si>
  <si>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</si>
  <si>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</si>
  <si>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</si>
  <si>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</si>
  <si>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</si>
  <si>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</si>
  <si>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</si>
  <si>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</si>
  <si>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</si>
  <si>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</si>
  <si>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</si>
  <si>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</si>
  <si>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</si>
  <si>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</si>
  <si>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</si>
  <si>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</si>
  <si>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</si>
  <si>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</si>
  <si>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</si>
  <si>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</si>
  <si>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</si>
  <si>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</si>
  <si>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</si>
  <si>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</si>
  <si>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</si>
  <si>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</si>
  <si>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</si>
  <si>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</si>
  <si>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</si>
  <si>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</si>
  <si>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</si>
  <si>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</si>
  <si>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</si>
  <si>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</si>
  <si>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</si>
  <si>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</si>
  <si>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</si>
  <si>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</si>
  <si>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</si>
  <si>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</si>
  <si>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</si>
  <si>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</si>
  <si>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</si>
  <si>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</si>
  <si>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</si>
  <si>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</si>
  <si>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</si>
  <si>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</si>
  <si>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</si>
  <si>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</si>
  <si>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</si>
  <si>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</si>
  <si>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</si>
  <si>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</si>
  <si>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</si>
  <si>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</si>
  <si>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</si>
  <si>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</si>
  <si>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</si>
  <si>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</si>
  <si>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</si>
  <si>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</si>
  <si>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</si>
  <si>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</si>
  <si>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</si>
  <si>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</si>
  <si>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</si>
  <si>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</si>
  <si>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</si>
  <si>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</si>
  <si>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</si>
  <si>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</si>
  <si>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</si>
  <si>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</si>
  <si>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</si>
  <si>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</si>
  <si>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</si>
  <si>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</si>
  <si>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</si>
  <si>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</si>
  <si>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</si>
  <si>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</si>
  <si>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</si>
  <si>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</si>
  <si>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</si>
  <si>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</si>
  <si>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</si>
  <si>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</si>
  <si>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</si>
  <si>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</si>
  <si>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</si>
  <si>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</si>
  <si>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</si>
  <si>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</si>
  <si>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</si>
  <si>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</si>
  <si>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</si>
  <si>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</si>
  <si>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</si>
  <si>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</si>
  <si>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</si>
  <si>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</si>
  <si>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</si>
  <si>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</si>
  <si>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</si>
  <si>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</si>
  <si>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</si>
  <si>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</si>
  <si>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</si>
  <si>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</si>
  <si>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</si>
  <si>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</si>
  <si>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</si>
  <si>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</si>
  <si>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</si>
  <si>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</si>
  <si>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</si>
  <si>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</si>
  <si>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</si>
  <si>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</si>
  <si>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</si>
  <si>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</si>
  <si>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</si>
  <si>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</si>
  <si>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</si>
  <si>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</si>
  <si>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</si>
  <si>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</si>
  <si>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</si>
  <si>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</si>
  <si>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</si>
  <si>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</si>
  <si>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</si>
  <si>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</si>
  <si>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</si>
  <si>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</si>
  <si>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</si>
  <si>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</si>
  <si>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</si>
  <si>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</si>
  <si>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</si>
  <si>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</si>
  <si>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</si>
  <si>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</si>
  <si>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</si>
  <si>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</si>
  <si>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</si>
  <si>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</si>
  <si>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</si>
  <si>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</si>
  <si>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</si>
  <si>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</si>
  <si>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</si>
  <si>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</si>
  <si>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</si>
  <si>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</si>
  <si>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</si>
  <si>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</si>
  <si>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</si>
  <si>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</si>
  <si>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</si>
  <si>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</si>
  <si>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</si>
  <si>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</si>
  <si>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</si>
  <si>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</si>
  <si>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</si>
  <si>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</si>
  <si>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</si>
  <si>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</si>
  <si>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</si>
  <si>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</si>
  <si>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</si>
  <si>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</si>
  <si>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</si>
  <si>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</si>
  <si>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</si>
  <si>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</si>
  <si>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</si>
  <si>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</si>
  <si>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</si>
  <si>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</si>
  <si>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</si>
  <si>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</si>
  <si>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</si>
  <si>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</si>
  <si>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</si>
  <si>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</si>
  <si>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</si>
  <si>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</si>
  <si>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</si>
  <si>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</si>
  <si>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</si>
  <si>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</si>
  <si>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</si>
  <si>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</si>
  <si>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</si>
  <si>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</si>
  <si>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</si>
  <si>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</si>
  <si>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</si>
  <si>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</si>
  <si>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</si>
  <si>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</si>
  <si>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</si>
  <si>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</si>
  <si>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</si>
  <si>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</si>
  <si>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</si>
  <si>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</si>
  <si>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</si>
  <si>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</si>
  <si>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</si>
  <si>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</si>
  <si>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</si>
  <si>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</si>
  <si>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</si>
  <si>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</si>
  <si>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</si>
  <si>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</si>
  <si>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</si>
  <si>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</si>
  <si>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</si>
  <si>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</si>
  <si>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</si>
  <si>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</si>
  <si>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</si>
  <si>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</si>
  <si>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</si>
  <si>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</si>
  <si>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</si>
  <si>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</si>
  <si>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</si>
  <si>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</si>
  <si>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</si>
  <si>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</si>
  <si>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</si>
  <si>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</si>
  <si>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</si>
  <si>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</si>
  <si>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</si>
  <si>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</si>
  <si>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</si>
  <si>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</si>
  <si>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</si>
  <si>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</si>
  <si>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</si>
  <si>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</si>
  <si>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</si>
  <si>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</si>
  <si>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</si>
  <si>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</si>
  <si>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</si>
  <si>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</si>
  <si>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</si>
  <si>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</si>
  <si>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</si>
  <si>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</si>
  <si>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</si>
  <si>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</si>
  <si>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</si>
  <si>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</si>
  <si>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</si>
  <si>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</si>
  <si>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</si>
  <si>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</si>
  <si>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</si>
  <si>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</si>
  <si>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</si>
  <si>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</si>
  <si>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</si>
  <si>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</si>
  <si>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</si>
  <si>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</si>
  <si>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</si>
  <si>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</si>
  <si>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</si>
  <si>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</si>
  <si>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</si>
  <si>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</si>
  <si>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</si>
  <si>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</si>
  <si>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</si>
  <si>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</si>
  <si>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</si>
  <si>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</si>
  <si>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</si>
  <si>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</si>
  <si>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</si>
  <si>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</si>
  <si>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</si>
  <si>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</si>
  <si>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</si>
  <si>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</si>
  <si>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</si>
  <si>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</si>
  <si>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</si>
  <si>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</si>
  <si>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</si>
  <si>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</si>
  <si>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</si>
  <si>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</si>
  <si>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</si>
  <si>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</si>
  <si>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</si>
  <si>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</si>
  <si>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</si>
  <si>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</si>
  <si>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</si>
  <si>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</si>
  <si>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</si>
  <si>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</si>
  <si>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</si>
  <si>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</si>
  <si>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</si>
  <si>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</si>
  <si>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</si>
  <si>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</si>
  <si>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</si>
  <si>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</si>
  <si>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</si>
  <si>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</si>
  <si>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</si>
  <si>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</si>
  <si>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</si>
  <si>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</si>
  <si>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</si>
  <si>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</si>
  <si>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</si>
  <si>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</si>
  <si>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</si>
  <si>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</si>
  <si>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</si>
  <si>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</si>
  <si>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</si>
  <si>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</si>
  <si>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</si>
  <si>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</si>
  <si>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</si>
  <si>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</si>
  <si>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</si>
  <si>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</si>
  <si>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</si>
  <si>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</si>
  <si>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</si>
  <si>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</si>
  <si>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</si>
  <si>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</si>
  <si>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</si>
  <si>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</si>
  <si>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</si>
  <si>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</si>
  <si>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</si>
  <si>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</si>
  <si>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</si>
  <si>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</si>
  <si>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</si>
  <si>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</si>
  <si>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</si>
  <si>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</si>
  <si>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</si>
  <si>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</si>
  <si>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</si>
  <si>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</si>
  <si>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</si>
  <si>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</si>
  <si>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</si>
  <si>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</si>
  <si>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</si>
  <si>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</si>
  <si>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</si>
  <si>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</si>
  <si>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</si>
  <si>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</si>
  <si>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</si>
  <si>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</si>
  <si>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</si>
  <si>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</si>
  <si>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</si>
  <si>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</si>
  <si>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</si>
  <si>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</si>
  <si>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</si>
  <si>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</si>
  <si>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</si>
  <si>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</si>
  <si>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</si>
  <si>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</si>
  <si>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</si>
  <si>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</si>
  <si>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</si>
  <si>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</si>
  <si>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</si>
  <si>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</si>
  <si>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</si>
  <si>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</si>
  <si>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</si>
  <si>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</si>
  <si>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</si>
  <si>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</si>
  <si>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</si>
  <si>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</si>
  <si>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</si>
  <si>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</si>
  <si>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</si>
  <si>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</si>
  <si>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</si>
  <si>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</si>
  <si>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</si>
  <si>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</si>
  <si>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</si>
  <si>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</si>
  <si>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</si>
  <si>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</si>
  <si>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</si>
  <si>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</si>
  <si>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</si>
  <si>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</si>
  <si>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</si>
  <si>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</si>
  <si>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</si>
  <si>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</si>
  <si>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</si>
  <si>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</si>
  <si>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</si>
  <si>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</si>
  <si>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</si>
  <si>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</si>
  <si>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</si>
  <si>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</si>
  <si>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</si>
  <si>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</si>
  <si>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</si>
  <si>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</si>
  <si>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</si>
  <si>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</si>
  <si>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</si>
  <si>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</si>
  <si>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</si>
  <si>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</si>
  <si>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</si>
  <si>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</si>
  <si>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</si>
  <si>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</si>
  <si>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</si>
  <si>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</si>
  <si>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</si>
  <si>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</si>
  <si>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</si>
  <si>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</si>
  <si>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</si>
  <si>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</si>
  <si>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</si>
  <si>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</si>
  <si>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</si>
  <si>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</si>
  <si>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</si>
  <si>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</si>
  <si>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</si>
  <si>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</si>
  <si>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</si>
  <si>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</si>
  <si>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</si>
  <si>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</si>
  <si>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</si>
  <si>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</si>
  <si>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</si>
  <si>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</si>
  <si>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</si>
  <si>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</si>
  <si>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</si>
  <si>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</si>
  <si>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</si>
  <si>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</si>
  <si>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</si>
  <si>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</si>
  <si>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</si>
  <si>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</si>
  <si>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</si>
  <si>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</si>
  <si>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</si>
  <si>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</si>
  <si>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</si>
  <si>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</si>
  <si>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</si>
  <si>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</si>
  <si>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</si>
  <si>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</si>
  <si>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</si>
  <si>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</si>
  <si>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</si>
  <si>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</si>
  <si>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</si>
  <si>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</si>
  <si>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</si>
  <si>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</si>
  <si>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</si>
  <si>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</si>
  <si>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</si>
  <si>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</si>
  <si>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</si>
  <si>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</si>
  <si>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</si>
  <si>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</si>
  <si>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</si>
  <si>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</si>
  <si>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</si>
  <si>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</si>
  <si>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</si>
  <si>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</si>
  <si>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</si>
  <si>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</si>
  <si>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</si>
  <si>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</si>
  <si>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</si>
  <si>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</si>
  <si>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</si>
  <si>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</si>
  <si>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</si>
  <si>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</si>
  <si>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</si>
  <si>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</si>
  <si>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</si>
  <si>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</si>
  <si>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</si>
  <si>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</si>
  <si>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</si>
  <si>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</si>
  <si>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</si>
  <si>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</si>
  <si>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</si>
  <si>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</si>
  <si>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</si>
  <si>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</si>
  <si>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</si>
  <si>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</si>
  <si>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</si>
  <si>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</si>
  <si>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</si>
  <si>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</si>
  <si>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</si>
  <si>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</si>
  <si>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</si>
  <si>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</si>
  <si>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</si>
  <si>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</si>
  <si>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</si>
  <si>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</si>
  <si>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</si>
  <si>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</si>
  <si>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</si>
  <si>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</si>
  <si>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</si>
  <si>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</si>
  <si>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</si>
  <si>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</si>
  <si>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</si>
  <si>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</si>
  <si>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</si>
  <si>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</si>
  <si>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</si>
  <si>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</si>
  <si>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</si>
  <si>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</si>
  <si>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</si>
  <si>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</si>
  <si>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</si>
  <si>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</si>
  <si>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</si>
  <si>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</si>
  <si>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</si>
  <si>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</si>
  <si>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</si>
  <si>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</si>
  <si>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</si>
  <si>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</si>
  <si>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</si>
  <si>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</si>
  <si>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</si>
  <si>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</si>
  <si>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</si>
  <si>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</si>
  <si>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</si>
  <si>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</si>
  <si>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</si>
  <si>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</si>
  <si>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</si>
  <si>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</si>
  <si>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</si>
  <si>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</si>
  <si>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</si>
  <si>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</si>
  <si>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</si>
  <si>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</si>
  <si>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</si>
  <si>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</si>
  <si>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</si>
  <si>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</si>
  <si>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</si>
  <si>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</si>
  <si>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</si>
  <si>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</si>
  <si>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</si>
  <si>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</si>
  <si>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</si>
  <si>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</si>
  <si>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</si>
  <si>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</si>
  <si>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</si>
  <si>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</si>
  <si>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</si>
  <si>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</si>
  <si>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</si>
  <si>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</si>
  <si>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</si>
  <si>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</si>
  <si>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</si>
  <si>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</si>
  <si>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</si>
  <si>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</si>
  <si>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</si>
  <si>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</si>
  <si>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</si>
  <si>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</si>
  <si>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</si>
  <si>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</si>
  <si>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</si>
  <si>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</si>
  <si>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</si>
  <si>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</si>
  <si>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</si>
  <si>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</si>
  <si>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</si>
  <si>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</si>
  <si>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</si>
  <si>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</si>
  <si>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</si>
  <si>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</si>
  <si>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</si>
  <si>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</si>
  <si>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</si>
  <si>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</si>
  <si>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</si>
  <si>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</si>
  <si>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</si>
  <si>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</si>
  <si>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</si>
  <si>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</si>
  <si>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</si>
  <si>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</si>
  <si>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</si>
  <si>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</si>
  <si>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</si>
  <si>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</si>
  <si>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</si>
  <si>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</si>
  <si>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</si>
  <si>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</si>
  <si>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</si>
  <si>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</si>
  <si>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</si>
  <si>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</si>
  <si>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</si>
  <si>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</si>
  <si>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</si>
  <si>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</si>
  <si>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</si>
  <si>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</si>
  <si>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</si>
  <si>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</si>
  <si>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</si>
  <si>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</si>
  <si>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</si>
  <si>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</si>
  <si>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</si>
  <si>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</si>
  <si>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</si>
  <si>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</si>
  <si>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</si>
  <si>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</si>
  <si>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</si>
  <si>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</si>
  <si>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</si>
  <si>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</si>
  <si>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</si>
  <si>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</si>
  <si>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</si>
  <si>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</si>
  <si>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</si>
  <si>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</si>
  <si>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</si>
  <si>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</si>
  <si>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</si>
  <si>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</si>
  <si>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</si>
  <si>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</si>
  <si>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</si>
  <si>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</si>
  <si>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</si>
  <si>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</si>
  <si>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</si>
  <si>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</si>
  <si>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</si>
  <si>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</si>
  <si>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</si>
  <si>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</si>
  <si>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</si>
  <si>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</si>
  <si>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</si>
  <si>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</si>
  <si>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</si>
  <si>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</si>
  <si>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</si>
  <si>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</si>
  <si>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</si>
  <si>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</si>
  <si>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</si>
  <si>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</si>
  <si>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</si>
  <si>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</si>
  <si>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</si>
  <si>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</si>
  <si>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</si>
  <si>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</si>
  <si>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</si>
  <si>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</si>
  <si>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</si>
  <si>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</si>
  <si>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</si>
  <si>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</si>
  <si>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</si>
  <si>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</si>
  <si>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</si>
  <si>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</si>
  <si>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</si>
  <si>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</si>
  <si>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</si>
  <si>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</si>
  <si>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</si>
  <si>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</si>
  <si>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</si>
  <si>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</si>
  <si>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</si>
  <si>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</si>
  <si>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</si>
  <si>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</si>
  <si>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</si>
  <si>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</si>
  <si>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</si>
  <si>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</si>
  <si>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</si>
  <si>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</si>
  <si>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</si>
  <si>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</si>
  <si>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</si>
  <si>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</si>
  <si>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</si>
  <si>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</si>
  <si>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</si>
  <si>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</si>
  <si>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</si>
  <si>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</si>
  <si>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</si>
  <si>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</si>
  <si>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</si>
  <si>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</si>
  <si>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</si>
  <si>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</si>
  <si>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</si>
  <si>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</si>
  <si>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</si>
  <si>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</si>
  <si>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</si>
  <si>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</si>
  <si>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</si>
  <si>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</si>
  <si>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</si>
  <si>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</si>
  <si>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</si>
  <si>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</si>
  <si>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</si>
  <si>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</si>
  <si>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</si>
  <si>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</si>
  <si>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</si>
  <si>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</si>
  <si>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</si>
  <si>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</si>
  <si>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</si>
  <si>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</si>
  <si>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</si>
  <si>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</si>
  <si>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</si>
  <si>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</si>
  <si>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</si>
  <si>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</si>
  <si>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</si>
  <si>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</si>
  <si>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</si>
  <si>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</si>
  <si>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</si>
  <si>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</si>
  <si>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</si>
  <si>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</si>
  <si>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</si>
  <si>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</si>
  <si>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</si>
  <si>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</si>
  <si>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</si>
  <si>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</si>
  <si>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</si>
  <si>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</si>
  <si>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</si>
  <si>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</si>
  <si>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</si>
  <si>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</si>
  <si>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</si>
  <si>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</si>
  <si>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</si>
  <si>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</si>
  <si>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</si>
  <si>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</si>
  <si>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</si>
  <si>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</si>
  <si>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</si>
  <si>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</si>
  <si>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</si>
  <si>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</si>
  <si>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</si>
  <si>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</si>
  <si>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</si>
  <si>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</si>
  <si>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</si>
  <si>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</si>
  <si>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</si>
  <si>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</si>
  <si>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</si>
  <si>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</si>
  <si>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</si>
  <si>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</si>
  <si>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</si>
  <si>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</si>
  <si>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</si>
  <si>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</si>
  <si>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</si>
  <si>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</si>
  <si>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</si>
  <si>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</si>
  <si>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</si>
  <si>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</si>
  <si>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</si>
  <si>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</si>
  <si>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</si>
  <si>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</si>
  <si>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</si>
  <si>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</si>
  <si>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</si>
  <si>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</si>
  <si>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</si>
  <si>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</si>
  <si>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</si>
  <si>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</si>
  <si>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</si>
  <si>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</si>
  <si>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</si>
  <si>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</si>
  <si>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</si>
  <si>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</si>
  <si>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</si>
  <si>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</si>
  <si>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</si>
  <si>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</si>
  <si>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</si>
  <si>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</si>
  <si>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</si>
  <si>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</si>
  <si>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</si>
  <si>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</si>
  <si>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</si>
  <si>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</si>
  <si>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</si>
  <si>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</si>
  <si>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</si>
  <si>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</si>
  <si>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</si>
  <si>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</si>
  <si>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</si>
  <si>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</si>
  <si>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</si>
  <si>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</si>
  <si>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</si>
  <si>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</si>
  <si>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</si>
  <si>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</si>
  <si>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</si>
  <si>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</si>
  <si>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</si>
  <si>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</si>
  <si>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</si>
  <si>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</si>
  <si>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</si>
  <si>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</si>
  <si>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</si>
  <si>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</si>
  <si>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</si>
  <si>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</si>
  <si>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</si>
  <si>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</si>
  <si>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</si>
  <si>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</si>
  <si>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</si>
  <si>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</si>
  <si>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</si>
  <si>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</si>
  <si>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</si>
  <si>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</si>
  <si>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</si>
  <si>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</si>
  <si>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</si>
  <si>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</si>
  <si>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</si>
  <si>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</si>
  <si>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</si>
  <si>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</si>
  <si>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</si>
  <si>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</si>
  <si>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</si>
  <si>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</si>
  <si>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</si>
  <si>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</si>
  <si>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</si>
  <si>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</si>
  <si>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</si>
  <si>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</si>
  <si>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</si>
  <si>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</si>
  <si>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</si>
  <si>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</si>
  <si>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</si>
  <si>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</si>
  <si>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</si>
  <si>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</si>
  <si>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</si>
  <si>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</si>
  <si>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</si>
  <si>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</si>
  <si>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</si>
  <si>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</si>
  <si>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</si>
  <si>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</si>
  <si>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</si>
  <si>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</si>
  <si>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</si>
  <si>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</si>
  <si>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</si>
  <si>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</si>
  <si>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</si>
  <si>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</si>
  <si>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</si>
  <si>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</si>
  <si>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</si>
  <si>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</si>
  <si>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</si>
  <si>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</si>
  <si>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</si>
  <si>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</si>
  <si>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</si>
  <si>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</si>
  <si>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</si>
  <si>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</si>
  <si>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</si>
  <si>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</si>
  <si>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</si>
  <si>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</si>
  <si>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</si>
  <si>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</si>
  <si>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</si>
  <si>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</si>
  <si>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</si>
  <si>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</si>
  <si>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</si>
  <si>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</si>
  <si>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</si>
  <si>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</si>
  <si>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</si>
  <si>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</si>
  <si>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</si>
  <si>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</si>
  <si>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</si>
  <si>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</si>
  <si>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</si>
  <si>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</si>
  <si>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</si>
  <si>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</si>
  <si>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</si>
  <si>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</si>
  <si>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</si>
  <si>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</si>
  <si>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</si>
  <si>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</si>
  <si>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</si>
  <si>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</si>
  <si>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</si>
  <si>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</si>
  <si>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</si>
  <si>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</si>
  <si>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</si>
  <si>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</si>
  <si>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</si>
  <si>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</si>
  <si>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</si>
  <si>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</si>
  <si>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</si>
  <si>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</si>
  <si>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</si>
  <si>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</si>
  <si>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</si>
  <si>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</si>
  <si>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</si>
  <si>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</si>
  <si>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</si>
  <si>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</si>
  <si>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</si>
  <si>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</si>
  <si>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</si>
  <si>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</si>
  <si>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</si>
  <si>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</si>
  <si>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</si>
  <si>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</si>
  <si>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</si>
  <si>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</si>
  <si>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</si>
  <si>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</si>
  <si>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</si>
  <si>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</si>
  <si>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</si>
  <si>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</si>
  <si>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</si>
  <si>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</si>
  <si>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</si>
  <si>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</si>
  <si>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</si>
  <si>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</si>
  <si>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</si>
  <si>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</si>
  <si>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</si>
  <si>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</si>
  <si>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</si>
  <si>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</si>
  <si>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</si>
  <si>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</si>
  <si>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</si>
  <si>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</si>
  <si>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</si>
  <si>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</si>
  <si>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</si>
  <si>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</si>
  <si>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</si>
  <si>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</si>
  <si>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</si>
  <si>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</si>
  <si>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</si>
  <si>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</si>
  <si>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</si>
  <si>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</si>
  <si>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</si>
  <si>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</si>
  <si>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</si>
  <si>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</si>
  <si>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</si>
  <si>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</si>
  <si>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</si>
  <si>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</si>
  <si>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</si>
  <si>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</si>
  <si>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</si>
  <si>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</si>
  <si>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</si>
  <si>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</si>
  <si>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</si>
  <si>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</si>
  <si>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</si>
  <si>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</si>
  <si>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</si>
  <si>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</si>
  <si>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</si>
  <si>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</si>
  <si>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</si>
  <si>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</si>
  <si>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</si>
  <si>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</si>
  <si>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</si>
  <si>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</si>
  <si>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</si>
  <si>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</si>
  <si>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</si>
  <si>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</si>
  <si>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</si>
  <si>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</si>
  <si>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</si>
  <si>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</si>
  <si>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</si>
  <si>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</si>
  <si>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</si>
  <si>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</si>
  <si>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</si>
  <si>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</si>
  <si>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</si>
  <si>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</si>
  <si>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</si>
  <si>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</si>
  <si>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</si>
  <si>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</si>
  <si>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</si>
  <si>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</si>
  <si>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</si>
  <si>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</si>
  <si>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</si>
  <si>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</si>
  <si>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</si>
  <si>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</si>
  <si>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</si>
  <si>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</si>
  <si>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</si>
  <si>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</si>
  <si>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</si>
  <si>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</si>
  <si>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</si>
  <si>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</si>
  <si>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</si>
  <si>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</si>
  <si>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</si>
  <si>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</si>
  <si>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</si>
  <si>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</si>
  <si>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</si>
  <si>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</si>
  <si>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</si>
  <si>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</si>
  <si>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</si>
  <si>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</si>
  <si>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</si>
  <si>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</si>
  <si>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</si>
  <si>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</si>
  <si>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</si>
  <si>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</si>
  <si>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</si>
  <si>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</si>
  <si>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</si>
  <si>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</si>
  <si>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</si>
  <si>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</si>
  <si>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</si>
  <si>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</si>
  <si>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</si>
  <si>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</si>
  <si>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</si>
  <si>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</si>
  <si>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</si>
  <si>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</si>
  <si>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</si>
  <si>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</si>
  <si>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</si>
  <si>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</si>
  <si>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</si>
  <si>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</si>
  <si>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</si>
  <si>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</si>
  <si>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</si>
  <si>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</si>
  <si>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</si>
  <si>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</si>
  <si>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</si>
  <si>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</si>
  <si>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</si>
  <si>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</si>
  <si>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</si>
  <si>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</si>
  <si>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</si>
  <si>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</si>
  <si>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</si>
  <si>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</si>
  <si>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</si>
  <si>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</si>
  <si>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</si>
  <si>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</si>
  <si>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</si>
  <si>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</si>
  <si>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</si>
  <si>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</si>
  <si>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</si>
  <si>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</si>
  <si>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</si>
  <si>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</si>
  <si>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</si>
  <si>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</si>
  <si>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</si>
  <si>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</si>
  <si>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</si>
  <si>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</si>
  <si>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</si>
  <si>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</si>
  <si>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</si>
  <si>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</si>
  <si>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</si>
  <si>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</si>
  <si>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</si>
  <si>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</si>
  <si>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</si>
  <si>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</si>
  <si>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</si>
  <si>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</si>
  <si>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</si>
  <si>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</si>
  <si>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</si>
  <si>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</si>
  <si>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</si>
  <si>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</si>
  <si>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</si>
  <si>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</si>
  <si>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</si>
  <si>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</si>
  <si>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</si>
  <si>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</si>
  <si>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</si>
  <si>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</si>
  <si>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</si>
  <si>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</si>
  <si>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</si>
  <si>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</si>
  <si>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</si>
  <si>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</si>
  <si>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</si>
  <si>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</si>
  <si>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</si>
  <si>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</si>
  <si>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</si>
  <si>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</si>
  <si>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</si>
  <si>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</si>
  <si>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</si>
  <si>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</si>
  <si>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</si>
  <si>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</si>
  <si>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</si>
  <si>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</si>
  <si>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</si>
  <si>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</si>
  <si>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</si>
  <si>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</si>
  <si>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</si>
  <si>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</si>
  <si>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</si>
  <si>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</si>
  <si>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</si>
  <si>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</si>
  <si>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</si>
  <si>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</si>
  <si>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</si>
  <si>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</si>
  <si>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</si>
  <si>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</si>
  <si>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</si>
  <si>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</si>
  <si>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</si>
  <si>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</si>
  <si>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</si>
  <si>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</si>
  <si>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</si>
  <si>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</si>
  <si>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</si>
  <si>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</si>
  <si>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</si>
  <si>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</si>
  <si>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</si>
  <si>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</si>
  <si>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</si>
  <si>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</si>
  <si>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</si>
  <si>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</si>
  <si>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</si>
  <si>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</si>
  <si>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</si>
  <si>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</si>
  <si>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</si>
  <si>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</si>
  <si>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</si>
  <si>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</si>
  <si>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</si>
  <si>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</si>
  <si>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</si>
  <si>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</si>
  <si>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</si>
  <si>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</si>
  <si>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</si>
  <si>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</si>
  <si>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</si>
  <si>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</si>
  <si>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</si>
  <si>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</si>
  <si>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</si>
  <si>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</si>
  <si>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</si>
  <si>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</si>
  <si>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</si>
  <si>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</si>
  <si>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</si>
  <si>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</si>
  <si>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</si>
  <si>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</si>
  <si>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</si>
  <si>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</si>
  <si>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</si>
  <si>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</si>
  <si>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</si>
  <si>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</si>
  <si>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</si>
  <si>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</si>
  <si>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</si>
  <si>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</si>
  <si>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</si>
  <si>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</si>
  <si>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</si>
  <si>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</si>
  <si>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</si>
  <si>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</si>
  <si>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</si>
  <si>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</si>
  <si>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</si>
  <si>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</si>
  <si>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</si>
  <si>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</si>
  <si>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</si>
  <si>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</si>
  <si>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</si>
  <si>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</si>
  <si>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</si>
  <si>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</si>
  <si>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</si>
  <si>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</si>
  <si>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</si>
  <si>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</si>
  <si>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</si>
  <si>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</si>
  <si>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</si>
  <si>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</si>
  <si>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</si>
  <si>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</si>
  <si>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</si>
  <si>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</si>
  <si>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</si>
  <si>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</si>
  <si>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</si>
  <si>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</si>
  <si>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</si>
  <si>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</si>
  <si>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</si>
  <si>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</si>
  <si>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</si>
  <si>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</si>
  <si>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</si>
  <si>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</si>
  <si>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</si>
  <si>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</si>
  <si>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</si>
  <si>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</si>
  <si>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</si>
  <si>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</si>
  <si>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</si>
  <si>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</si>
  <si>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</si>
  <si>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</si>
  <si>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</si>
  <si>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</si>
  <si>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</si>
  <si>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</si>
  <si>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</si>
  <si>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</si>
  <si>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</si>
  <si>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</si>
  <si>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</si>
  <si>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</si>
  <si>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</si>
  <si>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</si>
  <si>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</si>
  <si>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</si>
  <si>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</si>
  <si>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</si>
  <si>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</si>
  <si>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</si>
  <si>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</si>
  <si>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</si>
  <si>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</si>
  <si>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</si>
  <si>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</si>
  <si>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</si>
  <si>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</si>
  <si>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</si>
  <si>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</si>
  <si>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</si>
  <si>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</si>
  <si>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</si>
  <si>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</si>
  <si>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</si>
  <si>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</si>
  <si>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</si>
  <si>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</si>
  <si>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</si>
  <si>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</si>
  <si>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</si>
  <si>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</si>
  <si>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</si>
  <si>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</si>
  <si>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</si>
  <si>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</si>
  <si>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</si>
  <si>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</si>
  <si>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</si>
  <si>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</si>
  <si>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</si>
  <si>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</si>
  <si>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</si>
  <si>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</si>
  <si>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</si>
  <si>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</si>
  <si>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</si>
  <si>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</si>
  <si>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</si>
  <si>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</si>
  <si>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</si>
  <si>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</si>
  <si>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</si>
  <si>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</si>
  <si>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</si>
  <si>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</si>
  <si>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</si>
  <si>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</si>
  <si>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</si>
  <si>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</si>
  <si>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</si>
  <si>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</si>
  <si>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</si>
  <si>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</si>
  <si>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</si>
  <si>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</si>
  <si>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</si>
  <si>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</si>
  <si>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</si>
  <si>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</si>
  <si>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</si>
  <si>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</si>
  <si>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</si>
  <si>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</si>
  <si>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</si>
  <si>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</si>
  <si>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</si>
  <si>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</si>
  <si>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</si>
  <si>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</si>
  <si>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</si>
  <si>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</si>
  <si>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</si>
  <si>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</si>
  <si>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</si>
  <si>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</si>
  <si>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</si>
  <si>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</si>
  <si>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</si>
  <si>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</si>
  <si>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</si>
  <si>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</si>
  <si>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</si>
  <si>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</si>
  <si>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</si>
  <si>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</si>
  <si>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</si>
  <si>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</si>
  <si>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</si>
  <si>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</si>
  <si>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</si>
  <si>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</si>
  <si>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</si>
  <si>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</si>
  <si>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</si>
  <si>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</si>
  <si>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</si>
  <si>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</si>
  <si>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</si>
  <si>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</si>
  <si>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</si>
  <si>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</si>
  <si>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</si>
  <si>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</si>
  <si>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</si>
  <si>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</si>
  <si>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</si>
  <si>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</si>
  <si>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</si>
  <si>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</si>
  <si>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</si>
  <si>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</si>
  <si>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</si>
  <si>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</si>
  <si>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</si>
  <si>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</si>
  <si>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</si>
  <si>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</si>
  <si>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</si>
  <si>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</si>
  <si>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</si>
  <si>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</si>
  <si>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</si>
  <si>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</si>
  <si>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</si>
  <si>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</si>
  <si>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</si>
  <si>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</si>
  <si>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</si>
  <si>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</si>
  <si>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</si>
  <si>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</si>
  <si>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</si>
  <si>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</si>
  <si>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</si>
  <si>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</si>
  <si>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</si>
  <si>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</si>
  <si>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</si>
  <si>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</si>
  <si>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</si>
  <si>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</si>
  <si>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</si>
  <si>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</si>
  <si>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</si>
  <si>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</si>
  <si>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</si>
  <si>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</si>
  <si>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</si>
  <si>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</si>
  <si>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</si>
  <si>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</si>
  <si>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</si>
  <si>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</si>
  <si>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</si>
  <si>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</si>
  <si>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</si>
  <si>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</si>
  <si>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</si>
  <si>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</si>
  <si>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</si>
  <si>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</si>
  <si>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</si>
  <si>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</si>
  <si>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</si>
  <si>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</si>
  <si>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</si>
  <si>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</si>
  <si>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</si>
  <si>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</si>
  <si>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</si>
  <si>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</si>
  <si>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</si>
  <si>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</si>
  <si>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</si>
  <si>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</si>
  <si>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</si>
  <si>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</si>
  <si>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</si>
  <si>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</si>
  <si>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</si>
  <si>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</si>
  <si>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</si>
  <si>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</si>
  <si>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</si>
  <si>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</si>
  <si>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</si>
  <si>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</si>
  <si>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</si>
  <si>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</si>
  <si>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</si>
  <si>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</si>
  <si>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</si>
  <si>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</si>
  <si>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</si>
  <si>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</si>
  <si>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</si>
  <si>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</si>
  <si>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</si>
  <si>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</si>
  <si>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</si>
  <si>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</si>
  <si>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</si>
  <si>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</si>
  <si>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</si>
  <si>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</si>
  <si>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</si>
  <si>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</si>
  <si>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</si>
  <si>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</si>
  <si>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</si>
  <si>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</si>
  <si>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</si>
  <si>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</si>
  <si>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</si>
  <si>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</si>
  <si>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</si>
  <si>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</si>
  <si>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</si>
  <si>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</si>
  <si>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</si>
  <si>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</si>
  <si>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</si>
  <si>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</si>
  <si>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</si>
  <si>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</si>
  <si>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</si>
  <si>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</si>
  <si>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</si>
  <si>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</si>
  <si>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</si>
  <si>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</si>
  <si>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</si>
  <si>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</si>
  <si>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</si>
  <si>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</si>
  <si>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</si>
  <si>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</si>
  <si>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</si>
  <si>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</si>
  <si>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</si>
  <si>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</si>
  <si>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</si>
  <si>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</si>
  <si>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</si>
  <si>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</si>
  <si>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</si>
  <si>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</si>
  <si>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</si>
  <si>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</si>
  <si>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</si>
  <si>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</si>
  <si>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</si>
  <si>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</si>
  <si>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</si>
  <si>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</si>
  <si>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</si>
  <si>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</si>
  <si>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</si>
  <si>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</si>
  <si>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</si>
  <si>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</si>
  <si>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</si>
  <si>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</si>
  <si>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</si>
  <si>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</si>
  <si>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</si>
  <si>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</si>
  <si>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</si>
  <si>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</si>
  <si>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</si>
  <si>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</si>
  <si>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</si>
  <si>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</si>
  <si>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</si>
  <si>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</si>
  <si>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</si>
  <si>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</si>
  <si>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</si>
  <si>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</si>
  <si>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</si>
  <si>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</si>
  <si>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</si>
  <si>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</si>
  <si>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</si>
  <si>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</si>
  <si>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</si>
  <si>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</si>
  <si>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</si>
  <si>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</si>
  <si>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</si>
  <si>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</si>
  <si>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</si>
  <si>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</si>
  <si>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</si>
  <si>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</si>
  <si>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</si>
  <si>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</si>
  <si>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</si>
  <si>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</si>
  <si>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</si>
  <si>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</si>
  <si>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</si>
  <si>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</si>
  <si>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</si>
  <si>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</si>
  <si>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</si>
  <si>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</si>
  <si>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</si>
  <si>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</si>
  <si>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</si>
  <si>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</si>
  <si>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</si>
  <si>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</si>
  <si>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</si>
  <si>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</si>
  <si>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</si>
  <si>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</si>
  <si>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</si>
  <si>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</si>
  <si>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</si>
  <si>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</si>
  <si>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</si>
  <si>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</si>
  <si>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</si>
  <si>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</si>
  <si>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</si>
  <si>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</si>
  <si>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</si>
  <si>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</si>
  <si>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</si>
  <si>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</si>
  <si>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</si>
  <si>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</si>
  <si>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</si>
  <si>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</si>
  <si>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</si>
  <si>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</si>
  <si>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</si>
  <si>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</si>
  <si>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</si>
  <si>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</si>
  <si>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</si>
  <si>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</si>
  <si>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</si>
  <si>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</si>
  <si>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</si>
  <si>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</si>
  <si>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</si>
  <si>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</si>
  <si>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</si>
  <si>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</si>
  <si>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</si>
  <si>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</si>
  <si>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</si>
  <si>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</si>
  <si>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</si>
  <si>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</si>
  <si>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</si>
  <si>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</si>
  <si>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</si>
  <si>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</si>
  <si>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</si>
  <si>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</si>
  <si>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</si>
  <si>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</si>
  <si>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</si>
  <si>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</si>
  <si>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</si>
  <si>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</si>
  <si>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</si>
  <si>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</si>
  <si>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</si>
  <si>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</si>
  <si>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</si>
  <si>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</si>
  <si>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</si>
  <si>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</si>
  <si>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</si>
  <si>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</si>
  <si>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</si>
  <si>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</si>
  <si>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</si>
  <si>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</si>
  <si>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</si>
  <si>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</si>
  <si>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</si>
  <si>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</si>
  <si>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</si>
  <si>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</si>
  <si>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</si>
  <si>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</si>
  <si>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</si>
  <si>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</si>
  <si>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</si>
  <si>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</si>
  <si>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</si>
  <si>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</si>
  <si>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</si>
  <si>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</si>
  <si>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</si>
  <si>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</si>
  <si>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</si>
  <si>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</si>
  <si>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</si>
  <si>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</si>
  <si>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</si>
  <si>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</si>
  <si>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</si>
  <si>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</si>
  <si>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</si>
  <si>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</si>
  <si>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</si>
  <si>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</si>
  <si>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</si>
  <si>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</si>
  <si>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</si>
  <si>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</si>
  <si>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</si>
  <si>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</si>
  <si>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</si>
  <si>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</si>
  <si>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</si>
  <si>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</si>
  <si>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</si>
  <si>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</si>
  <si>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</si>
  <si>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</si>
  <si>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</si>
  <si>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</si>
  <si>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</si>
  <si>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</si>
  <si>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</si>
  <si>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</si>
  <si>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</si>
  <si>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</si>
  <si>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</si>
  <si>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</si>
  <si>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</si>
  <si>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</si>
  <si>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</si>
  <si>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</si>
  <si>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</si>
  <si>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</si>
  <si>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</si>
  <si>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</si>
  <si>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</si>
  <si>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</si>
  <si>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</si>
  <si>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</si>
  <si>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</si>
  <si>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</si>
  <si>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</si>
  <si>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</si>
  <si>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</si>
  <si>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</si>
  <si>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</si>
  <si>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</si>
  <si>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</si>
  <si>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</si>
  <si>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</si>
  <si>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</si>
  <si>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</si>
  <si>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</si>
  <si>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</si>
  <si>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</si>
  <si>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</si>
  <si>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</si>
  <si>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</si>
  <si>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</si>
  <si>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</si>
  <si>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</si>
  <si>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</si>
  <si>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</si>
  <si>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</si>
  <si>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</si>
  <si>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</si>
  <si>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</si>
  <si>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</si>
  <si>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</si>
  <si>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</si>
  <si>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</si>
  <si>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</si>
  <si>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</si>
  <si>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</si>
  <si>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</si>
  <si>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</si>
  <si>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</si>
  <si>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</si>
  <si>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</si>
  <si>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</si>
  <si>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</si>
  <si>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</si>
  <si>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</si>
  <si>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</si>
  <si>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</si>
  <si>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</si>
  <si>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</si>
  <si>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</si>
  <si>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</si>
  <si>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</si>
  <si>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</si>
  <si>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</si>
  <si>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</si>
  <si>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</si>
  <si>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</si>
  <si>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</si>
  <si>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</si>
  <si>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</si>
  <si>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</si>
  <si>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</si>
  <si>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</si>
  <si>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</si>
  <si>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</si>
  <si>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</si>
  <si>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</si>
  <si>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</si>
  <si>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</si>
  <si>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</si>
  <si>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</si>
  <si>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</si>
  <si>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</si>
  <si>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</si>
  <si>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</si>
  <si>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</si>
  <si>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</si>
  <si>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</si>
  <si>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</si>
  <si>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</si>
  <si>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</si>
  <si>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</si>
  <si>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</si>
  <si>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</si>
  <si>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</si>
  <si>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</si>
  <si>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</si>
  <si>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</si>
  <si>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</si>
  <si>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</si>
  <si>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</si>
  <si>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</si>
  <si>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</si>
  <si>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</si>
  <si>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</si>
  <si>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</si>
  <si>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</si>
  <si>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</si>
  <si>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</si>
  <si>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</si>
  <si>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</si>
  <si>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</si>
  <si>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</si>
  <si>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</si>
  <si>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</si>
  <si>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</si>
  <si>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</si>
  <si>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</si>
  <si>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</si>
  <si>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</si>
  <si>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</si>
  <si>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</si>
  <si>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</si>
  <si>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</si>
  <si>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</si>
  <si>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</si>
  <si>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</si>
  <si>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</si>
  <si>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</si>
  <si>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</si>
  <si>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</si>
  <si>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</si>
  <si>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</si>
  <si>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</si>
  <si>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</si>
  <si>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</si>
  <si>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</si>
  <si>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</si>
  <si>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</si>
  <si>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</si>
  <si>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</si>
  <si>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</si>
  <si>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</si>
  <si>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</si>
  <si>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</si>
  <si>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</si>
  <si>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</si>
  <si>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</si>
  <si>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</si>
  <si>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</si>
  <si>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</si>
  <si>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</si>
  <si>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</si>
  <si>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</si>
  <si>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</si>
  <si>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</si>
  <si>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</si>
  <si>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</si>
  <si>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</si>
  <si>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</si>
  <si>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</si>
  <si>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</si>
  <si>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</si>
  <si>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</si>
  <si>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</si>
  <si>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</si>
  <si>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</si>
  <si>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</si>
  <si>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</si>
  <si>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</si>
  <si>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</si>
  <si>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</si>
  <si>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</si>
  <si>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</si>
  <si>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</si>
  <si>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</si>
  <si>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</si>
  <si>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</si>
  <si>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</si>
  <si>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</si>
  <si>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</si>
  <si>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</si>
  <si>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</si>
  <si>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</si>
  <si>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</si>
  <si>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</si>
  <si>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</si>
  <si>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</si>
  <si>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</si>
  <si>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</si>
  <si>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</si>
  <si>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</si>
  <si>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</si>
  <si>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</si>
  <si>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</si>
  <si>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</si>
  <si>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</si>
  <si>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</si>
  <si>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</si>
  <si>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</si>
  <si>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</si>
  <si>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</si>
  <si>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</si>
  <si>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</si>
  <si>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</si>
  <si>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</si>
  <si>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</si>
  <si>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</si>
  <si>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</si>
  <si>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</si>
  <si>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</si>
  <si>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</si>
  <si>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</si>
  <si>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</si>
  <si>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</si>
  <si>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</si>
  <si>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</si>
  <si>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</si>
  <si>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</si>
  <si>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</si>
  <si>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</si>
  <si>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</si>
  <si>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</si>
  <si>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</si>
  <si>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</si>
  <si>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</si>
  <si>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</si>
  <si>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</si>
  <si>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</si>
  <si>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</si>
  <si>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</si>
  <si>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</si>
  <si>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</si>
  <si>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</si>
  <si>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</si>
  <si>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</si>
  <si>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</si>
  <si>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</si>
  <si>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</si>
  <si>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</si>
  <si>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</si>
  <si>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</si>
  <si>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</si>
  <si>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</si>
  <si>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</si>
  <si>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</si>
  <si>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</si>
  <si>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</si>
  <si>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</si>
  <si>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</si>
  <si>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</si>
  <si>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</si>
  <si>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</si>
  <si>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</si>
  <si>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</si>
  <si>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</si>
  <si>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</si>
  <si>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</si>
  <si>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</si>
  <si>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</si>
  <si>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</si>
  <si>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</si>
  <si>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</si>
  <si>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</si>
  <si>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</si>
  <si>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</si>
  <si>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</si>
  <si>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</si>
  <si>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</si>
  <si>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</si>
  <si>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</si>
  <si>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</si>
  <si>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</si>
  <si>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</si>
  <si>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</si>
  <si>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</si>
  <si>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</si>
  <si>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</si>
  <si>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</si>
  <si>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</si>
  <si>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</si>
  <si>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</si>
  <si>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</si>
  <si>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</si>
  <si>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</si>
  <si>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</si>
  <si>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</si>
  <si>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</si>
  <si>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</si>
  <si>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</si>
  <si>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</si>
  <si>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</si>
  <si>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</si>
  <si>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</si>
  <si>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</si>
  <si>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</si>
  <si>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</si>
  <si>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</si>
  <si>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</si>
  <si>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</si>
  <si>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</si>
  <si>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</si>
  <si>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</si>
  <si>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</si>
  <si>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</si>
  <si>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</si>
  <si>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</si>
  <si>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</si>
  <si>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</si>
  <si>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</si>
  <si>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</si>
  <si>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</si>
  <si>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</si>
  <si>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</si>
  <si>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</si>
  <si>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</si>
  <si>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</si>
  <si>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</si>
  <si>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</si>
  <si>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</si>
  <si>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</si>
  <si>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</si>
  <si>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</si>
  <si>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</si>
  <si>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</si>
  <si>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</si>
  <si>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</si>
  <si>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</si>
  <si>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</si>
  <si>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</si>
  <si>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</si>
  <si>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</si>
  <si>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</si>
  <si>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</si>
  <si>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</si>
  <si>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</si>
  <si>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</si>
  <si>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</si>
  <si>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</si>
  <si>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</si>
  <si>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</si>
  <si>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</si>
  <si>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</si>
  <si>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</si>
  <si>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</si>
  <si>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</si>
  <si>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</si>
  <si>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</si>
  <si>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</si>
  <si>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</si>
  <si>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</si>
  <si>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</si>
  <si>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</si>
  <si>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</si>
  <si>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</si>
  <si>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</si>
  <si>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</si>
  <si>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</si>
  <si>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</si>
  <si>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</si>
  <si>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</si>
  <si>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</si>
  <si>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</si>
  <si>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</si>
  <si>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</si>
  <si>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</si>
  <si>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</si>
  <si>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</si>
  <si>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</si>
  <si>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</si>
  <si>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</si>
  <si>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</si>
  <si>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</si>
  <si>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</si>
  <si>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</si>
  <si>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</si>
  <si>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</si>
  <si>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</si>
  <si>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</si>
  <si>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</si>
  <si>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</si>
  <si>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</si>
  <si>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</si>
  <si>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</si>
  <si>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</si>
  <si>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</si>
  <si>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</si>
  <si>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</si>
  <si>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</si>
  <si>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</si>
  <si>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</si>
  <si>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</si>
  <si>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</si>
  <si>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</si>
  <si>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</si>
  <si>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</si>
  <si>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</si>
  <si>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</si>
  <si>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</si>
  <si>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</si>
  <si>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</si>
  <si>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</si>
  <si>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</si>
  <si>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</si>
  <si>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</si>
  <si>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</si>
  <si>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</si>
  <si>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</si>
  <si>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</si>
  <si>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</si>
  <si>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</si>
  <si>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</si>
  <si>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</si>
  <si>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</si>
  <si>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</si>
  <si>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</si>
  <si>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</si>
  <si>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</si>
  <si>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</si>
  <si>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</si>
  <si>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</si>
  <si>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</si>
  <si>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</si>
  <si>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</si>
  <si>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</si>
  <si>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</si>
  <si>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</si>
  <si>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</si>
  <si>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</si>
  <si>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</si>
  <si>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</si>
  <si>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</si>
  <si>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</si>
  <si>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</si>
  <si>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</si>
  <si>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</si>
  <si>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</si>
  <si>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</si>
  <si>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</si>
  <si>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</si>
  <si>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</si>
  <si>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</si>
  <si>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</si>
  <si>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</si>
  <si>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</si>
  <si>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</si>
  <si>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</si>
  <si>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</si>
  <si>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</si>
  <si>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</si>
  <si>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</si>
  <si>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</si>
  <si>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</si>
  <si>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</si>
  <si>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</si>
  <si>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</si>
  <si>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</si>
  <si>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</si>
  <si>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</si>
  <si>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</si>
  <si>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</si>
  <si>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</si>
  <si>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</si>
  <si>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</si>
  <si>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</si>
  <si>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</si>
  <si>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</si>
  <si>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</si>
  <si>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</si>
  <si>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</si>
  <si>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</si>
  <si>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</si>
  <si>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</si>
  <si>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</si>
  <si>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</si>
  <si>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</si>
  <si>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</si>
  <si>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</si>
  <si>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</si>
  <si>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</si>
  <si>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</si>
  <si>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</si>
  <si>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</si>
  <si>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</si>
  <si>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</si>
  <si>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</si>
  <si>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</si>
  <si>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</si>
  <si>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</si>
  <si>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</si>
  <si>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</si>
  <si>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</si>
  <si>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</si>
  <si>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</si>
  <si>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</si>
  <si>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</si>
  <si>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</si>
  <si>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</si>
  <si>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</si>
  <si>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</si>
  <si>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</si>
  <si>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</si>
  <si>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</si>
  <si>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</si>
  <si>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</si>
  <si>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</si>
  <si>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</si>
  <si>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</si>
  <si>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</si>
  <si>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</si>
  <si>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</si>
  <si>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</si>
  <si>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</si>
  <si>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</si>
  <si>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</si>
  <si>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</si>
  <si>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</si>
  <si>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</si>
  <si>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</si>
  <si>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</si>
  <si>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</si>
  <si>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</si>
  <si>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</si>
  <si>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</si>
  <si>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</si>
  <si>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</si>
  <si>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</si>
  <si>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</si>
  <si>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</si>
  <si>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</si>
  <si>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</si>
  <si>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</si>
  <si>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</si>
  <si>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</si>
  <si>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</si>
  <si>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</si>
  <si>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</si>
  <si>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</si>
  <si>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</si>
  <si>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</si>
  <si>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</si>
  <si>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</si>
  <si>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</si>
  <si>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</si>
  <si>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</si>
  <si>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</si>
  <si>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</si>
  <si>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</si>
  <si>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</si>
  <si>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</si>
  <si>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</si>
  <si>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</si>
  <si>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</si>
  <si>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</si>
  <si>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</si>
  <si>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</si>
  <si>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</si>
  <si>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</si>
  <si>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</si>
  <si>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</si>
  <si>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</si>
  <si>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</si>
  <si>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</si>
  <si>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</si>
  <si>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</si>
  <si>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</si>
  <si>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</si>
  <si>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</si>
  <si>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</si>
  <si>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</si>
  <si>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</si>
  <si>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</si>
  <si>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</si>
  <si>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</si>
  <si>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</si>
  <si>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</si>
  <si>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</si>
  <si>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</si>
  <si>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</si>
  <si>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</si>
  <si>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</si>
  <si>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</si>
  <si>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</si>
  <si>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</si>
  <si>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</si>
  <si>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</si>
  <si>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</si>
  <si>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</si>
  <si>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</si>
  <si>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</si>
  <si>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</si>
  <si>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</si>
  <si>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</si>
  <si>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</si>
  <si>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</si>
  <si>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</si>
  <si>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</si>
  <si>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</si>
  <si>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</si>
  <si>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</si>
  <si>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</si>
  <si>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</si>
  <si>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</si>
  <si>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</si>
  <si>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</si>
  <si>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</si>
  <si>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</si>
  <si>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</si>
  <si>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</si>
  <si>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</si>
  <si>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</si>
  <si>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</si>
  <si>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</si>
  <si>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</si>
  <si>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</si>
  <si>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</si>
  <si>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</si>
  <si>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</si>
  <si>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</si>
  <si>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</si>
  <si>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</si>
  <si>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</si>
  <si>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</si>
  <si>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</si>
  <si>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</si>
  <si>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</si>
  <si>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</si>
  <si>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</si>
  <si>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</si>
  <si>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</si>
  <si>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</si>
  <si>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</si>
  <si>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</si>
  <si>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</si>
  <si>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</si>
  <si>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</si>
  <si>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</si>
  <si>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</si>
  <si>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</si>
  <si>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</si>
  <si>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</si>
  <si>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</si>
  <si>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</si>
  <si>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</si>
  <si>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</si>
  <si>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</si>
  <si>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</si>
  <si>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</si>
  <si>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</si>
  <si>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</si>
  <si>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</si>
  <si>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</si>
  <si>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</si>
  <si>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</si>
  <si>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</si>
  <si>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</si>
  <si>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</si>
  <si>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</si>
  <si>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</si>
  <si>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</si>
  <si>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</si>
  <si>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</si>
  <si>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</si>
  <si>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</si>
  <si>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</si>
  <si>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</si>
  <si>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</si>
  <si>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</si>
  <si>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</si>
  <si>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</si>
  <si>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</si>
  <si>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</si>
  <si>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</si>
  <si>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</si>
  <si>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</si>
  <si>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</si>
  <si>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</si>
  <si>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</si>
  <si>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</si>
  <si>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</si>
  <si>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</si>
  <si>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</si>
  <si>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</si>
  <si>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</si>
  <si>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</si>
  <si>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</si>
  <si>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</si>
  <si>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</si>
  <si>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</si>
  <si>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</si>
  <si>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</si>
  <si>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</si>
  <si>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</si>
  <si>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</si>
  <si>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</si>
  <si>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</si>
  <si>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</si>
  <si>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</si>
  <si>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</si>
  <si>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</si>
  <si>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</si>
  <si>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</si>
  <si>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</si>
  <si>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</si>
  <si>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</si>
  <si>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</si>
  <si>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</si>
  <si>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</si>
  <si>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</si>
  <si>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</si>
  <si>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</si>
  <si>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</si>
  <si>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</si>
  <si>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</si>
  <si>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</si>
  <si>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</si>
  <si>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</si>
  <si>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</si>
  <si>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</si>
  <si>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</si>
  <si>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</si>
  <si>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</si>
  <si>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</si>
  <si>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</si>
  <si>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</si>
  <si>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</si>
  <si>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</si>
  <si>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</si>
  <si>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</si>
  <si>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</si>
  <si>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</si>
  <si>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</si>
  <si>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</si>
  <si>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</si>
  <si>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</si>
  <si>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</si>
  <si>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</si>
  <si>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</si>
  <si>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</si>
  <si>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</si>
  <si>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</si>
  <si>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</si>
  <si>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</si>
  <si>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</si>
  <si>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</si>
  <si>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</si>
  <si>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</si>
  <si>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</si>
  <si>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</si>
  <si>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</si>
  <si>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</si>
  <si>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</si>
  <si>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</si>
  <si>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</si>
  <si>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</si>
  <si>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</si>
  <si>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</si>
  <si>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</si>
  <si>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</si>
  <si>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</si>
  <si>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</si>
  <si>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</si>
  <si>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</si>
  <si>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</si>
  <si>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</si>
  <si>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</si>
  <si>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</si>
  <si>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</si>
  <si>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</si>
  <si>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</si>
  <si>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</si>
  <si>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</si>
  <si>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</si>
  <si>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</si>
  <si>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</si>
  <si>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</si>
  <si>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</si>
  <si>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</si>
  <si>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</si>
  <si>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</si>
  <si>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</si>
  <si>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</si>
  <si>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</si>
  <si>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</si>
  <si>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</si>
  <si>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</si>
  <si>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</si>
  <si>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</si>
  <si>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</si>
  <si>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</si>
  <si>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</si>
  <si>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</si>
  <si>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</si>
  <si>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</si>
  <si>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</si>
  <si>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</si>
  <si>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</si>
  <si>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</si>
  <si>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</si>
  <si>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</si>
  <si>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</si>
  <si>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</si>
  <si>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</si>
  <si>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</si>
  <si>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</si>
  <si>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</si>
  <si>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</si>
  <si>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</si>
  <si>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</si>
  <si>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</si>
  <si>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</si>
  <si>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</si>
  <si>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</si>
  <si>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</si>
  <si>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</si>
  <si>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</si>
  <si>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</si>
  <si>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</si>
  <si>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</si>
  <si>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</si>
  <si>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</si>
  <si>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</si>
  <si>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</si>
  <si>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</si>
  <si>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</si>
  <si>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</si>
  <si>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</si>
  <si>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</si>
  <si>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</si>
  <si>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</si>
  <si>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</si>
  <si>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</si>
  <si>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</si>
  <si>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</si>
  <si>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</si>
  <si>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</si>
  <si>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</si>
  <si>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</si>
  <si>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</si>
  <si>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</si>
  <si>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</si>
  <si>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</si>
  <si>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</si>
  <si>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</si>
  <si>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</si>
  <si>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</si>
  <si>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</si>
  <si>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</si>
  <si>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</si>
  <si>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</si>
  <si>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</si>
  <si>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</si>
  <si>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</si>
  <si>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</si>
  <si>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</si>
  <si>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</si>
  <si>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</si>
  <si>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</si>
  <si>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</si>
  <si>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</si>
  <si>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</si>
  <si>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</si>
  <si>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</si>
  <si>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</si>
  <si>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</si>
  <si>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</si>
  <si>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</si>
  <si>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</si>
  <si>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</si>
  <si>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</si>
  <si>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</si>
  <si>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</si>
  <si>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</si>
  <si>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</si>
  <si>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</si>
  <si>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</si>
  <si>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</si>
  <si>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</si>
  <si>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</si>
  <si>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</si>
  <si>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</si>
  <si>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</si>
  <si>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</si>
  <si>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</si>
  <si>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</si>
  <si>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</si>
  <si>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</si>
  <si>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</si>
  <si>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</si>
  <si>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</si>
  <si>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</si>
  <si>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</si>
  <si>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</si>
  <si>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</si>
  <si>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</si>
  <si>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</si>
  <si>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</si>
  <si>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</si>
  <si>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</si>
  <si>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</si>
  <si>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</si>
  <si>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</si>
  <si>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</si>
  <si>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</si>
  <si>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</si>
  <si>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</si>
  <si>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</si>
  <si>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</si>
  <si>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</si>
  <si>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</si>
  <si>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</si>
  <si>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</si>
  <si>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</si>
  <si>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</si>
  <si>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</si>
  <si>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</si>
  <si>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</si>
  <si>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</si>
  <si>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</si>
  <si>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</si>
  <si>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</si>
  <si>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</si>
  <si>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</si>
  <si>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</si>
  <si>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</si>
  <si>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</si>
  <si>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</si>
  <si>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</si>
  <si>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</si>
  <si>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</si>
  <si>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</si>
  <si>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</si>
  <si>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</si>
  <si>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</si>
  <si>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</si>
  <si>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</si>
  <si>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</si>
  <si>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</si>
  <si>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</si>
  <si>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</si>
  <si>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</si>
  <si>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</si>
  <si>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</si>
  <si>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</si>
  <si>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</si>
  <si>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</si>
  <si>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</si>
  <si>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</si>
  <si>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</si>
  <si>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</si>
  <si>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</si>
  <si>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</si>
  <si>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</si>
  <si>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</si>
  <si>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</si>
  <si>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</si>
  <si>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</si>
  <si>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</si>
  <si>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</si>
  <si>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</si>
  <si>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</si>
  <si>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</si>
  <si>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</si>
  <si>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</si>
  <si>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</si>
  <si>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</si>
  <si>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</si>
  <si>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</si>
  <si>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</si>
  <si>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</si>
  <si>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</si>
  <si>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</si>
  <si>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</si>
  <si>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</si>
  <si>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</si>
  <si>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</si>
  <si>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</si>
  <si>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</si>
  <si>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</si>
  <si>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</si>
  <si>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</si>
  <si>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</si>
  <si>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</si>
  <si>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</si>
  <si>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</si>
  <si>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</si>
  <si>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</si>
  <si>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</si>
  <si>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</si>
  <si>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</si>
  <si>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</si>
  <si>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</si>
  <si>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</si>
  <si>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</si>
  <si>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</si>
  <si>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</si>
  <si>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</si>
  <si>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</si>
  <si>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</si>
  <si>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</si>
  <si>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</si>
  <si>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</si>
  <si>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</si>
  <si>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</si>
  <si>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</si>
  <si>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</si>
  <si>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</si>
  <si>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</si>
  <si>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</si>
  <si>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</si>
  <si>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</si>
  <si>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</si>
  <si>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</si>
  <si>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</si>
  <si>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</si>
  <si>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</si>
  <si>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</si>
  <si>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</si>
  <si>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</si>
  <si>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</si>
  <si>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</si>
  <si>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</si>
  <si>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</si>
  <si>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</si>
  <si>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</si>
  <si>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</si>
  <si>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</si>
  <si>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</si>
  <si>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</si>
  <si>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</si>
  <si>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</si>
  <si>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</si>
  <si>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</si>
  <si>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</si>
  <si>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</si>
  <si>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</si>
  <si>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</si>
  <si>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</si>
  <si>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</si>
  <si>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</si>
  <si>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</si>
  <si>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</si>
  <si>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</si>
  <si>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</si>
  <si>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</si>
  <si>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</si>
  <si>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</si>
  <si>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</si>
  <si>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</si>
  <si>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</si>
  <si>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</si>
  <si>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</si>
  <si>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</si>
  <si>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</si>
  <si>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</si>
  <si>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</si>
  <si>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</si>
  <si>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</si>
  <si>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</si>
  <si>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</si>
  <si>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</si>
  <si>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</si>
  <si>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</si>
  <si>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</si>
  <si>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</si>
  <si>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</si>
  <si>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</si>
  <si>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</si>
  <si>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</si>
  <si>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</si>
  <si>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</si>
  <si>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</si>
  <si>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</si>
  <si>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</si>
  <si>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</si>
  <si>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</si>
  <si>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</si>
  <si>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</si>
  <si>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</si>
  <si>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</si>
  <si>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</si>
  <si>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</si>
  <si>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</si>
  <si>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</si>
  <si>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</si>
  <si>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</si>
  <si>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</si>
  <si>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</si>
  <si>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</si>
  <si>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</si>
  <si>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</si>
  <si>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</si>
  <si>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</si>
  <si>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</si>
  <si>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</si>
  <si>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</si>
  <si>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</si>
  <si>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</si>
  <si>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</si>
  <si>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</si>
  <si>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</si>
  <si>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</si>
  <si>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</si>
  <si>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</si>
  <si>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</si>
  <si>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</si>
  <si>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</si>
  <si>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</si>
  <si>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</si>
  <si>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</si>
  <si>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</si>
  <si>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</si>
  <si>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</si>
  <si>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</si>
  <si>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</si>
  <si>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</si>
  <si>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</si>
  <si>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</si>
  <si>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</si>
  <si>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</si>
  <si>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</si>
  <si>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</si>
  <si>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</si>
  <si>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</si>
  <si>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</si>
  <si>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</si>
  <si>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</si>
  <si>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</si>
  <si>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</si>
  <si>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</si>
  <si>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</si>
  <si>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</si>
  <si>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</si>
  <si>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</si>
  <si>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</si>
  <si>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</si>
  <si>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</si>
  <si>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</si>
  <si>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</si>
  <si>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</si>
  <si>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</si>
  <si>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</si>
  <si>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</si>
  <si>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</si>
  <si>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</si>
  <si>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</si>
  <si>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</si>
  <si>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</si>
  <si>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</si>
  <si>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</si>
  <si>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</si>
  <si>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</si>
  <si>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</si>
  <si>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</si>
  <si>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</si>
  <si>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</si>
  <si>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</si>
  <si>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</si>
  <si>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</si>
  <si>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</si>
  <si>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</si>
  <si>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</si>
  <si>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</si>
  <si>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</si>
  <si>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</si>
  <si>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</si>
  <si>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</si>
  <si>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</si>
  <si>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</si>
  <si>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</si>
  <si>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</si>
  <si>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</si>
  <si>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</si>
  <si>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</si>
  <si>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</si>
  <si>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</si>
  <si>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</si>
  <si>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</si>
  <si>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</si>
  <si>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</si>
  <si>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</si>
  <si>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</si>
  <si>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</si>
  <si>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</si>
  <si>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</si>
  <si>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</si>
  <si>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</si>
  <si>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</si>
  <si>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</si>
  <si>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</si>
  <si>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</si>
  <si>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</si>
  <si>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</si>
  <si>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</si>
  <si>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</si>
  <si>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</si>
  <si>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</si>
  <si>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</si>
  <si>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</si>
  <si>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</si>
  <si>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</si>
  <si>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</si>
  <si>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</si>
  <si>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</si>
  <si>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</si>
  <si>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</si>
  <si>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</si>
  <si>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</si>
  <si>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</si>
  <si>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</si>
  <si>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</si>
  <si>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</si>
  <si>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</si>
  <si>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</si>
  <si>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</si>
  <si>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</si>
  <si>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</si>
  <si>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</si>
  <si>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</si>
  <si>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</si>
  <si>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</si>
  <si>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</si>
  <si>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</si>
  <si>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</si>
  <si>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</si>
  <si>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</si>
  <si>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</si>
  <si>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</si>
  <si>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</si>
  <si>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</si>
  <si>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</si>
  <si>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</si>
  <si>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</si>
  <si>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</si>
  <si>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</si>
  <si>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</si>
  <si>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</si>
  <si>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</si>
  <si>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</si>
  <si>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</si>
  <si>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</si>
  <si>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</si>
  <si>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</si>
  <si>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</si>
  <si>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</si>
  <si>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</si>
  <si>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</si>
  <si>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</si>
  <si>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</si>
  <si>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</si>
  <si>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</si>
  <si>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</si>
  <si>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</si>
  <si>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</si>
  <si>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</si>
  <si>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</si>
  <si>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</si>
  <si>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</si>
  <si>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</si>
  <si>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</si>
  <si>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</si>
  <si>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</si>
  <si>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</si>
  <si>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</si>
  <si>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</si>
  <si>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</si>
  <si>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</si>
  <si>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</si>
  <si>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</si>
  <si>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</si>
  <si>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</si>
  <si>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</si>
  <si>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</si>
  <si>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</si>
  <si>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</si>
  <si>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</si>
  <si>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</si>
  <si>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</si>
  <si>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</si>
  <si>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</si>
  <si>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</si>
  <si>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</si>
  <si>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</si>
  <si>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</si>
  <si>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</si>
  <si>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</si>
  <si>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</si>
  <si>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</si>
  <si>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</si>
  <si>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</si>
  <si>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</si>
  <si>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</si>
  <si>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</si>
  <si>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</si>
  <si>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</si>
  <si>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</si>
  <si>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</si>
  <si>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</si>
  <si>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</si>
  <si>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</si>
  <si>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</si>
  <si>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</si>
  <si>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</si>
  <si>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</si>
  <si>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</si>
  <si>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</si>
  <si>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</si>
  <si>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</si>
  <si>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</si>
  <si>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</si>
  <si>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</si>
  <si>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</si>
  <si>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</si>
  <si>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</si>
  <si>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</si>
  <si>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</si>
  <si>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</si>
  <si>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</si>
  <si>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</si>
  <si>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</si>
  <si>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</si>
  <si>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</si>
  <si>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</si>
  <si>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</si>
  <si>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</si>
  <si>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</si>
  <si>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</si>
  <si>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</si>
  <si>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</si>
  <si>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</si>
  <si>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</si>
  <si>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</si>
  <si>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</si>
  <si>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</si>
  <si>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</si>
  <si>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</si>
  <si>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</si>
  <si>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</si>
  <si>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</si>
  <si>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</si>
  <si>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</si>
  <si>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</si>
  <si>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</si>
  <si>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</si>
  <si>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</si>
  <si>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</si>
  <si>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</si>
  <si>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</si>
  <si>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</si>
  <si>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</si>
  <si>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</si>
  <si>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</si>
  <si>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</si>
  <si>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</si>
  <si>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</si>
  <si>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</si>
  <si>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</si>
  <si>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</si>
  <si>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</si>
  <si>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</si>
  <si>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</si>
  <si>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</si>
  <si>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</si>
  <si>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</si>
  <si>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</si>
  <si>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</si>
  <si>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</si>
  <si>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</si>
  <si>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</si>
  <si>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</si>
  <si>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</si>
  <si>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</si>
  <si>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</si>
  <si>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</si>
  <si>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</si>
  <si>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</si>
  <si>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</si>
  <si>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</si>
  <si>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</si>
  <si>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</si>
  <si>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</si>
  <si>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</si>
  <si>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</si>
  <si>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</si>
  <si>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</si>
  <si>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</si>
  <si>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</si>
  <si>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</si>
  <si>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</si>
  <si>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</si>
  <si>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</si>
  <si>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</si>
  <si>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</si>
  <si>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</si>
  <si>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</si>
  <si>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</si>
  <si>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</si>
  <si>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</si>
  <si>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</si>
  <si>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</si>
  <si>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</si>
  <si>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</si>
  <si>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</si>
  <si>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</si>
  <si>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</si>
  <si>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</si>
  <si>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</si>
  <si>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</si>
  <si>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</si>
  <si>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</si>
  <si>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</si>
  <si>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</si>
  <si>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</si>
  <si>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</si>
  <si>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</si>
  <si>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</si>
  <si>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</si>
  <si>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</si>
  <si>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</si>
  <si>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</si>
  <si>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</si>
  <si>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</si>
  <si>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</si>
  <si>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</si>
  <si>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</si>
  <si>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</si>
  <si>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</si>
  <si>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</si>
  <si>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</si>
  <si>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</si>
  <si>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</si>
  <si>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</si>
  <si>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</si>
  <si>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</si>
  <si>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</si>
  <si>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</si>
  <si>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</si>
  <si>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</si>
  <si>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</si>
  <si>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</si>
  <si>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</si>
  <si>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</si>
  <si>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</si>
  <si>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</si>
  <si>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</si>
  <si>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</si>
  <si>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</si>
  <si>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</si>
  <si>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</si>
  <si>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</si>
  <si>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</si>
  <si>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</si>
  <si>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</si>
  <si>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</si>
  <si>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</si>
  <si>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</si>
  <si>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</si>
  <si>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</si>
  <si>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</si>
  <si>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</si>
  <si>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</si>
  <si>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</si>
  <si>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</si>
  <si>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</si>
  <si>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</si>
  <si>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</si>
  <si>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</si>
  <si>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</si>
  <si>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</si>
  <si>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</si>
  <si>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</si>
  <si>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</si>
  <si>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</si>
  <si>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</si>
  <si>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</si>
  <si>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</si>
  <si>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</si>
  <si>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</si>
  <si>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</si>
  <si>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</si>
  <si>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</si>
  <si>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</si>
  <si>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</si>
  <si>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</si>
  <si>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</si>
  <si>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</si>
  <si>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</si>
  <si>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</si>
  <si>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</si>
  <si>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</si>
  <si>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</si>
  <si>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</si>
  <si>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</si>
  <si>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</si>
  <si>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</si>
  <si>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</si>
  <si>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</si>
  <si>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</si>
  <si>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</si>
  <si>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</si>
  <si>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</si>
  <si>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</si>
  <si>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</si>
  <si>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</si>
  <si>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</si>
  <si>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</si>
  <si>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</si>
  <si>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</si>
  <si>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</si>
  <si>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</si>
  <si>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</si>
  <si>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</si>
  <si>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</si>
  <si>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</si>
  <si>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</si>
  <si>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</si>
  <si>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</si>
  <si>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</si>
  <si>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</si>
  <si>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</si>
  <si>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</si>
  <si>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</si>
  <si>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</si>
  <si>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</si>
  <si>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</si>
  <si>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</si>
  <si>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</si>
  <si>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</si>
  <si>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</si>
  <si>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</si>
  <si>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</si>
  <si>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</si>
  <si>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</si>
  <si>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</si>
  <si>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</si>
  <si>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</si>
  <si>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</si>
  <si>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</si>
  <si>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</si>
  <si>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</si>
  <si>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</si>
  <si>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</si>
  <si>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</si>
  <si>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</si>
  <si>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</si>
  <si>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</si>
  <si>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</si>
  <si>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</si>
  <si>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</si>
  <si>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</si>
  <si>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</si>
  <si>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</si>
  <si>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</si>
  <si>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</si>
  <si>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</si>
  <si>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</si>
  <si>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</si>
  <si>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</si>
  <si>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</si>
  <si>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</si>
  <si>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</si>
  <si>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</si>
  <si>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</si>
  <si>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</si>
  <si>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</si>
  <si>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</si>
  <si>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</si>
  <si>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</si>
  <si>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</si>
  <si>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</si>
  <si>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</si>
  <si>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</si>
  <si>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</si>
  <si>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</si>
  <si>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</si>
  <si>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</si>
  <si>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</si>
  <si>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</si>
  <si>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</si>
  <si>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</si>
  <si>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</si>
  <si>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</si>
  <si>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</si>
  <si>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</si>
  <si>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</si>
  <si>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</si>
  <si>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</si>
  <si>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</si>
  <si>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</si>
  <si>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</si>
  <si>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</si>
  <si>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</si>
  <si>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</si>
  <si>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</si>
  <si>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</si>
  <si>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</si>
  <si>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</si>
  <si>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</si>
  <si>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</si>
  <si>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</si>
  <si>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</si>
  <si>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</si>
  <si>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</si>
  <si>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</si>
  <si>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</si>
  <si>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</si>
  <si>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</si>
  <si>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</si>
  <si>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</si>
  <si>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</si>
  <si>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</si>
  <si>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</si>
  <si>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</si>
  <si>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</si>
  <si>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</si>
  <si>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</si>
  <si>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</si>
  <si>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</si>
  <si>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</si>
  <si>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</si>
  <si>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</si>
  <si>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</si>
  <si>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</si>
  <si>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</si>
  <si>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</si>
  <si>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</si>
  <si>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</si>
  <si>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</si>
  <si>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</si>
  <si>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</si>
  <si>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</si>
  <si>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</si>
  <si>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</si>
  <si>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</si>
  <si>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</si>
  <si>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</si>
  <si>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</si>
  <si>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</si>
  <si>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</si>
  <si>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</si>
  <si>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</si>
  <si>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</si>
  <si>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</si>
  <si>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</si>
  <si>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</si>
  <si>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</si>
  <si>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</si>
  <si>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</si>
  <si>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</si>
  <si>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</si>
  <si>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</si>
  <si>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</si>
  <si>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</si>
  <si>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</si>
  <si>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</si>
  <si>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</si>
  <si>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</si>
  <si>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</si>
  <si>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</si>
  <si>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</si>
  <si>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</si>
  <si>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</si>
  <si>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</si>
  <si>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</si>
  <si>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</si>
  <si>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</si>
  <si>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</si>
  <si>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</si>
  <si>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</si>
  <si>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</si>
  <si>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</si>
  <si>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</si>
  <si>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</si>
  <si>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</si>
  <si>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</si>
  <si>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</si>
  <si>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</si>
  <si>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</si>
  <si>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</si>
  <si>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</si>
  <si>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</si>
  <si>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</si>
  <si>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</si>
  <si>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</si>
  <si>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</si>
  <si>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</si>
  <si>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</si>
  <si>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</si>
  <si>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</si>
  <si>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</si>
  <si>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</si>
  <si>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</si>
  <si>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</si>
  <si>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</si>
  <si>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</si>
  <si>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</si>
  <si>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</si>
  <si>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</si>
  <si>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</si>
  <si>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</si>
  <si>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</si>
  <si>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</si>
  <si>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</si>
  <si>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</si>
  <si>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</si>
  <si>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</si>
  <si>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</si>
  <si>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</si>
  <si>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</si>
  <si>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</si>
  <si>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</si>
  <si>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</si>
  <si>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</si>
  <si>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</si>
  <si>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</si>
  <si>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</si>
  <si>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</si>
  <si>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</si>
  <si>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</si>
  <si>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</si>
  <si>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</si>
  <si>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</si>
  <si>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</si>
  <si>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</si>
  <si>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</si>
  <si>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</si>
  <si>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</si>
  <si>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</si>
  <si>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</si>
  <si>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</si>
  <si>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</si>
  <si>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</si>
  <si>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</si>
  <si>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</si>
  <si>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</si>
  <si>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</si>
  <si>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</si>
  <si>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</si>
  <si>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</si>
  <si>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</si>
  <si>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</si>
  <si>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</si>
  <si>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</si>
  <si>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</si>
  <si>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</si>
  <si>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</si>
  <si>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</si>
  <si>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</si>
  <si>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</si>
  <si>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</si>
  <si>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</si>
  <si>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</si>
  <si>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</si>
  <si>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</si>
  <si>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</si>
  <si>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</si>
  <si>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</si>
  <si>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</si>
  <si>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</si>
  <si>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</si>
  <si>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</si>
  <si>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</si>
  <si>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</si>
  <si>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</si>
  <si>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</si>
  <si>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</si>
  <si>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</si>
  <si>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</si>
  <si>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</si>
  <si>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</si>
  <si>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</si>
  <si>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</si>
  <si>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</si>
  <si>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</si>
  <si>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</si>
  <si>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</si>
  <si>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</si>
  <si>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</si>
  <si>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</si>
  <si>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</si>
  <si>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</si>
  <si>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</si>
  <si>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</si>
  <si>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</si>
  <si>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</si>
  <si>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</si>
  <si>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</si>
  <si>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</si>
  <si>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</si>
  <si>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</si>
  <si>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</si>
  <si>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</si>
  <si>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</si>
  <si>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</si>
  <si>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</si>
  <si>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</si>
  <si>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</si>
  <si>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</si>
  <si>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</si>
  <si>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</si>
  <si>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</si>
  <si>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</si>
  <si>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</si>
  <si>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</si>
  <si>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</si>
  <si>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</si>
  <si>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</si>
  <si>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</si>
  <si>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</si>
  <si>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</si>
  <si>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</si>
  <si>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</si>
  <si>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</si>
  <si>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</si>
  <si>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</si>
  <si>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</si>
  <si>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</si>
  <si>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</si>
  <si>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</si>
  <si>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</si>
  <si>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</si>
  <si>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</si>
  <si>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</si>
  <si>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</si>
  <si>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</si>
  <si>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</si>
  <si>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</si>
  <si>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</si>
  <si>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</si>
  <si>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</si>
  <si>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</si>
  <si>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</si>
  <si>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</si>
  <si>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</si>
  <si>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</si>
  <si>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</si>
  <si>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</si>
  <si>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</si>
  <si>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</si>
  <si>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</si>
  <si>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</si>
  <si>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</si>
  <si>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</si>
  <si>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</si>
  <si>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</si>
  <si>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</si>
  <si>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</si>
  <si>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</si>
  <si>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</si>
  <si>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</si>
  <si>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</si>
  <si>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</si>
  <si>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</si>
  <si>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</si>
  <si>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</si>
  <si>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</si>
  <si>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</si>
  <si>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</si>
  <si>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</si>
  <si>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</si>
  <si>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</si>
  <si>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</si>
  <si>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</si>
  <si>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</si>
  <si>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</si>
  <si>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</si>
  <si>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</si>
  <si>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</si>
  <si>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</si>
  <si>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</si>
  <si>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</si>
  <si>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</si>
  <si>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</si>
  <si>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</si>
  <si>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</si>
  <si>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</si>
  <si>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</si>
  <si>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</si>
  <si>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</si>
  <si>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</si>
  <si>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</si>
  <si>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</si>
  <si>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</si>
  <si>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</si>
  <si>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</si>
  <si>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</si>
  <si>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</si>
  <si>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</si>
  <si>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</si>
  <si>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</si>
  <si>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</si>
  <si>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</si>
  <si>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</si>
  <si>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</si>
  <si>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</si>
  <si>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</si>
  <si>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</si>
  <si>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</si>
  <si>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</si>
  <si>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</si>
  <si>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</si>
  <si>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</si>
  <si>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</si>
  <si>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</si>
  <si>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</si>
  <si>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</si>
  <si>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</si>
  <si>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</si>
  <si>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</si>
  <si>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</si>
  <si>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</si>
  <si>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</si>
  <si>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</si>
  <si>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</si>
  <si>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</si>
  <si>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</si>
  <si>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</si>
  <si>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</si>
  <si>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</si>
  <si>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</si>
  <si>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</si>
  <si>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</si>
  <si>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</si>
  <si>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</si>
  <si>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</si>
  <si>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</si>
  <si>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</si>
  <si>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</si>
  <si>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</si>
  <si>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</si>
  <si>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</si>
  <si>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</si>
  <si>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</si>
  <si>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</si>
  <si>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</si>
  <si>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</si>
  <si>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</si>
  <si>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</si>
  <si>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</si>
  <si>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</si>
  <si>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</si>
  <si>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</si>
  <si>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</si>
  <si>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</si>
  <si>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</si>
  <si>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</si>
  <si>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</si>
  <si>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</si>
  <si>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</si>
  <si>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</si>
  <si>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</si>
  <si>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</si>
  <si>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</si>
  <si>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</si>
  <si>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</si>
  <si>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</si>
  <si>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</si>
  <si>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</si>
  <si>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</si>
  <si>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</si>
  <si>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</si>
  <si>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</si>
  <si>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</si>
  <si>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</si>
  <si>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</si>
  <si>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</si>
  <si>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</si>
  <si>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</si>
  <si>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</si>
  <si>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</si>
  <si>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</si>
  <si>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</si>
  <si>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</si>
  <si>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</si>
  <si>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</si>
  <si>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</si>
  <si>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</si>
  <si>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</si>
  <si>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</si>
  <si>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</si>
  <si>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</si>
  <si>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</si>
  <si>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</si>
  <si>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</si>
  <si>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</si>
  <si>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</si>
  <si>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</si>
  <si>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</si>
  <si>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</si>
  <si>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</si>
  <si>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</si>
  <si>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</si>
  <si>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</si>
  <si>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</si>
  <si>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</si>
  <si>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</si>
  <si>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</si>
  <si>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</si>
  <si>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</si>
  <si>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</si>
  <si>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</si>
  <si>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</si>
  <si>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</si>
  <si>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</si>
  <si>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</si>
  <si>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</si>
  <si>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</si>
  <si>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</si>
  <si>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</si>
  <si>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</si>
  <si>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</si>
  <si>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</si>
  <si>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</si>
  <si>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</si>
  <si>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</si>
  <si>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</si>
  <si>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</si>
  <si>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</si>
  <si>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</si>
  <si>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</si>
  <si>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</si>
  <si>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</si>
  <si>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</si>
  <si>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</si>
  <si>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</si>
  <si>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</si>
  <si>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</si>
  <si>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</si>
  <si>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</si>
  <si>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</si>
  <si>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</si>
  <si>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</si>
  <si>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</si>
  <si>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</si>
  <si>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</si>
  <si>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</si>
  <si>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</si>
  <si>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</si>
  <si>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</si>
  <si>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</si>
  <si>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</si>
  <si>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</si>
  <si>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</si>
  <si>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</si>
  <si>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</si>
  <si>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</si>
  <si>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</si>
  <si>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</si>
  <si>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</si>
  <si>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</si>
  <si>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</si>
  <si>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</si>
  <si>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</si>
  <si>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</si>
  <si>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</si>
  <si>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</si>
  <si>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</si>
  <si>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</si>
  <si>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</si>
  <si>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</si>
  <si>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</si>
  <si>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</si>
  <si>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</si>
  <si>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</si>
  <si>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</si>
  <si>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</si>
  <si>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</si>
  <si>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</si>
  <si>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</si>
  <si>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</si>
  <si>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</si>
  <si>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</si>
  <si>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</si>
  <si>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</si>
  <si>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</si>
  <si>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</si>
  <si>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</si>
  <si>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</si>
  <si>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</si>
  <si>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</si>
  <si>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</si>
  <si>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</si>
  <si>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</si>
  <si>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</si>
  <si>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</si>
  <si>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</si>
  <si>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</si>
  <si>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</si>
  <si>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</si>
  <si>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</si>
  <si>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</si>
  <si>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</si>
  <si>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</si>
  <si>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</si>
  <si>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</si>
  <si>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</si>
  <si>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</si>
  <si>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</si>
  <si>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</si>
  <si>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</si>
  <si>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</si>
  <si>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</si>
  <si>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</si>
  <si>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</si>
  <si>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</si>
  <si>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</si>
  <si>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</si>
  <si>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</si>
  <si>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</si>
  <si>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</si>
  <si>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</si>
  <si>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</si>
  <si>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</si>
  <si>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</si>
  <si>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</si>
  <si>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</si>
  <si>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</si>
  <si>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</si>
  <si>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</si>
  <si>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</si>
  <si>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</si>
  <si>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</si>
  <si>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</si>
  <si>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</si>
  <si>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</si>
  <si>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</si>
  <si>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</si>
  <si>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</si>
  <si>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</si>
  <si>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</si>
  <si>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</si>
  <si>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</si>
  <si>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</si>
  <si>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</si>
  <si>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</si>
  <si>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</si>
  <si>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</si>
  <si>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</si>
  <si>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</si>
  <si>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</si>
  <si>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</si>
  <si>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</si>
  <si>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</si>
  <si>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</si>
  <si>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</si>
  <si>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</si>
  <si>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</si>
  <si>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</si>
  <si>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</si>
  <si>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</si>
  <si>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</si>
  <si>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</si>
  <si>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</si>
  <si>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</si>
  <si>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</si>
  <si>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</si>
  <si>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</si>
  <si>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</si>
  <si>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</si>
  <si>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</si>
  <si>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</si>
  <si>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</si>
  <si>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</si>
  <si>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</si>
  <si>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</si>
  <si>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</si>
  <si>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</si>
  <si>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</si>
  <si>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</si>
  <si>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</si>
  <si>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</si>
  <si>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</si>
  <si>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</si>
  <si>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</si>
  <si>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</si>
  <si>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</si>
  <si>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</si>
  <si>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</si>
  <si>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</si>
  <si>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</si>
  <si>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</si>
  <si>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</si>
  <si>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</si>
  <si>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</si>
  <si>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</si>
  <si>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</si>
  <si>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</si>
  <si>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</si>
  <si>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</si>
  <si>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</si>
  <si>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</si>
  <si>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</si>
  <si>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</si>
  <si>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</si>
  <si>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</si>
  <si>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</si>
  <si>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</si>
  <si>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</si>
  <si>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</si>
  <si>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</si>
  <si>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</si>
  <si>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</si>
  <si>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</si>
  <si>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</si>
  <si>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</si>
  <si>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</si>
  <si>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</si>
  <si>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</si>
  <si>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</si>
  <si>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</si>
  <si>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</si>
  <si>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</si>
  <si>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</si>
  <si>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</si>
  <si>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</si>
  <si>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</si>
  <si>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</si>
  <si>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</si>
  <si>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</si>
  <si>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</si>
  <si>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</si>
  <si>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</si>
  <si>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</si>
  <si>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</si>
  <si>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</si>
  <si>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</si>
  <si>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</si>
  <si>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</si>
  <si>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</si>
  <si>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</si>
  <si>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</si>
  <si>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</si>
  <si>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</si>
  <si>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</si>
  <si>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</si>
  <si>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</si>
  <si>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</si>
  <si>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</si>
  <si>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</si>
  <si>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</si>
  <si>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</si>
  <si>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</si>
  <si>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</si>
  <si>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</si>
  <si>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</si>
  <si>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</si>
  <si>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</si>
  <si>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</si>
  <si>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</si>
  <si>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</si>
  <si>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</si>
  <si>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</si>
  <si>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</si>
  <si>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</si>
  <si>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</si>
  <si>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</si>
  <si>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</si>
  <si>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</si>
  <si>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</si>
  <si>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</si>
  <si>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</si>
  <si>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</si>
  <si>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</si>
  <si>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</si>
  <si>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</si>
  <si>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</si>
  <si>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</si>
  <si>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</si>
  <si>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</si>
  <si>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</si>
  <si>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</si>
  <si>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</si>
  <si>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</si>
  <si>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</si>
  <si>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</si>
  <si>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</si>
  <si>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</si>
  <si>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</si>
  <si>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</si>
  <si>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</si>
  <si>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</si>
  <si>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</si>
  <si>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</si>
  <si>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</si>
  <si>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</si>
  <si>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</si>
  <si>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</si>
  <si>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</si>
  <si>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</si>
  <si>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</si>
  <si>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</si>
  <si>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</si>
  <si>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</si>
  <si>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</si>
  <si>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</si>
  <si>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</si>
  <si>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</si>
  <si>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</si>
  <si>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</si>
  <si>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</si>
  <si>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</si>
  <si>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</si>
  <si>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</si>
  <si>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</si>
  <si>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</si>
  <si>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</si>
  <si>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</si>
  <si>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</si>
  <si>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</si>
  <si>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</si>
  <si>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</si>
  <si>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</si>
  <si>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</si>
  <si>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</si>
  <si>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</si>
  <si>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</si>
  <si>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</si>
  <si>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</si>
  <si>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</si>
  <si>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</si>
  <si>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</si>
  <si>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</si>
  <si>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</si>
  <si>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</si>
  <si>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</si>
  <si>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</si>
  <si>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</si>
  <si>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</si>
  <si>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</si>
  <si>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</si>
  <si>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</si>
  <si>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</si>
  <si>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</si>
  <si>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</si>
  <si>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</si>
  <si>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</si>
  <si>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</si>
  <si>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</si>
  <si>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</si>
  <si>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</si>
  <si>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</si>
  <si>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</si>
  <si>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</si>
  <si>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</si>
  <si>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</si>
  <si>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</si>
  <si>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</si>
  <si>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</si>
  <si>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</si>
  <si>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</si>
  <si>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</si>
  <si>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</si>
  <si>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</si>
  <si>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</si>
  <si>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</si>
  <si>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</si>
  <si>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</si>
  <si>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</si>
  <si>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</si>
  <si>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</si>
  <si>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</si>
  <si>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</si>
  <si>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</si>
  <si>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</si>
  <si>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</si>
  <si>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</si>
  <si>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</si>
  <si>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</si>
  <si>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</si>
  <si>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</si>
  <si>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</si>
  <si>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</si>
  <si>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</si>
  <si>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</si>
  <si>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</si>
  <si>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</si>
  <si>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</si>
  <si>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</si>
  <si>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</si>
  <si>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</si>
  <si>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</si>
  <si>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</si>
  <si>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</si>
  <si>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</si>
  <si>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</si>
  <si>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</si>
  <si>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</si>
  <si>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</si>
  <si>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</si>
  <si>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</si>
  <si>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</si>
  <si>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</si>
  <si>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</si>
  <si>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</si>
  <si>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</si>
  <si>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</si>
  <si>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</si>
  <si>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</si>
  <si>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</si>
  <si>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</si>
  <si>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</si>
  <si>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</si>
  <si>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</si>
  <si>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</si>
  <si>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</si>
  <si>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</si>
  <si>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</si>
  <si>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</si>
  <si>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</si>
  <si>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</si>
  <si>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</si>
  <si>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</si>
  <si>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</si>
  <si>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</si>
  <si>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</si>
  <si>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</si>
  <si>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</si>
  <si>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</si>
  <si>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</si>
  <si>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</si>
  <si>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</si>
  <si>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</si>
  <si>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</si>
  <si>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</si>
  <si>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</si>
  <si>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</si>
  <si>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</si>
  <si>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</si>
  <si>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</si>
  <si>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</si>
  <si>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</si>
  <si>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</si>
  <si>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</si>
  <si>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</si>
  <si>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</si>
  <si>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</si>
  <si>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</si>
  <si>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</si>
  <si>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</si>
  <si>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</si>
  <si>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</si>
  <si>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</si>
  <si>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</si>
  <si>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</si>
  <si>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</si>
  <si>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</si>
  <si>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</si>
  <si>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</si>
  <si>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</si>
  <si>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</si>
  <si>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</si>
  <si>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</si>
  <si>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</si>
  <si>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</si>
  <si>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</si>
  <si>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</si>
  <si>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</si>
  <si>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</si>
  <si>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</si>
  <si>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</si>
  <si>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</si>
  <si>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</si>
  <si>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</si>
  <si>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</si>
  <si>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</si>
  <si>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</si>
  <si>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</si>
  <si>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</si>
  <si>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</si>
  <si>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</si>
  <si>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</si>
  <si>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</si>
  <si>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</si>
  <si>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</si>
  <si>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</si>
  <si>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</si>
  <si>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</si>
  <si>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</si>
  <si>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</si>
  <si>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</si>
  <si>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</si>
  <si>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</si>
  <si>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</si>
  <si>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</si>
  <si>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</si>
  <si>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</si>
  <si>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</si>
  <si>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</si>
  <si>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</si>
  <si>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</si>
  <si>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</si>
  <si>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</si>
  <si>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</si>
  <si>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</si>
  <si>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</si>
  <si>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</si>
  <si>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</si>
  <si>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</si>
  <si>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</si>
  <si>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</si>
  <si>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</si>
  <si>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</si>
  <si>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</si>
  <si>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</si>
  <si>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</si>
  <si>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</si>
  <si>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</si>
  <si>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</si>
  <si>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</si>
  <si>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</si>
  <si>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</si>
  <si>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</si>
  <si>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</si>
  <si>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</si>
  <si>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</si>
  <si>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</si>
  <si>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</si>
  <si>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</si>
  <si>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</si>
  <si>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</si>
  <si>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</si>
  <si>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</si>
  <si>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</si>
  <si>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</si>
  <si>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</si>
  <si>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</si>
  <si>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</si>
  <si>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</si>
  <si>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</si>
  <si>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</si>
  <si>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</si>
  <si>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</si>
  <si>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</si>
  <si>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</si>
  <si>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</si>
  <si>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</si>
  <si>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</si>
  <si>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</si>
  <si>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</si>
  <si>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</si>
  <si>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</si>
  <si>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</si>
  <si>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</si>
  <si>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</si>
  <si>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</si>
  <si>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</si>
  <si>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</si>
  <si>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</si>
  <si>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</si>
  <si>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</si>
  <si>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</si>
  <si>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</si>
  <si>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</si>
  <si>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</si>
  <si>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</si>
  <si>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</si>
  <si>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</si>
  <si>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</si>
  <si>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</si>
  <si>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</si>
  <si>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</si>
  <si>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</si>
  <si>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</si>
  <si>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</si>
  <si>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</si>
  <si>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</si>
  <si>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</si>
  <si>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</si>
  <si>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</si>
  <si>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</si>
  <si>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</si>
  <si>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</si>
  <si>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</si>
  <si>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</si>
  <si>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</si>
  <si>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</si>
  <si>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</si>
  <si>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</si>
  <si>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</si>
  <si>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</si>
  <si>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</si>
  <si>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</si>
  <si>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</si>
  <si>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</si>
  <si>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</si>
  <si>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</si>
  <si>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</si>
  <si>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</si>
  <si>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</si>
  <si>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</si>
  <si>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</si>
  <si>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</si>
  <si>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</si>
  <si>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</si>
  <si>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</si>
  <si>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</si>
  <si>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</si>
  <si>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</si>
  <si>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</si>
  <si>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</si>
  <si>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</si>
  <si>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</si>
  <si>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</si>
  <si>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</si>
  <si>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</si>
  <si>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</si>
  <si>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</si>
  <si>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</si>
  <si>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</si>
  <si>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</si>
  <si>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</si>
  <si>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</si>
  <si>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</si>
  <si>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</si>
  <si>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</si>
  <si>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</si>
  <si>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</si>
  <si>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</si>
  <si>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</si>
  <si>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</si>
  <si>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</si>
  <si>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</si>
  <si>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</si>
  <si>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</si>
  <si>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</si>
  <si>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</si>
  <si>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</si>
  <si>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</si>
  <si>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</si>
  <si>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</si>
  <si>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</si>
  <si>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</si>
  <si>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</si>
  <si>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</si>
  <si>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</si>
  <si>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</si>
  <si>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</si>
  <si>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</si>
  <si>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</si>
  <si>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</si>
  <si>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</si>
  <si>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</si>
  <si>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</si>
  <si>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</si>
  <si>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</si>
  <si>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</si>
  <si>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</si>
  <si>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</si>
  <si>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</si>
  <si>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</si>
  <si>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</si>
  <si>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</si>
  <si>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</si>
  <si>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</si>
  <si>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</si>
  <si>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</si>
  <si>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</si>
  <si>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</si>
  <si>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</si>
  <si>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</si>
  <si>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</si>
  <si>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</si>
  <si>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</si>
  <si>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</si>
  <si>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</si>
  <si>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</si>
  <si>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</si>
  <si>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</si>
  <si>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</si>
  <si>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</si>
  <si>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</si>
  <si>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</si>
  <si>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</si>
  <si>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</si>
  <si>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</si>
  <si>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</si>
  <si>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</si>
  <si>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</si>
  <si>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</si>
  <si>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</si>
  <si>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</si>
  <si>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</si>
  <si>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</si>
  <si>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</si>
  <si>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</si>
  <si>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</si>
  <si>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</si>
  <si>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</si>
  <si>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</si>
  <si>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</si>
  <si>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</si>
  <si>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</si>
  <si>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</si>
  <si>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</si>
  <si>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</si>
  <si>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</si>
  <si>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</si>
  <si>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</si>
  <si>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</si>
  <si>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</si>
  <si>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</si>
  <si>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</si>
  <si>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</si>
  <si>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</si>
  <si>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</si>
  <si>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</si>
  <si>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</si>
  <si>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</si>
  <si>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</si>
  <si>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</si>
  <si>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</si>
  <si>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</si>
  <si>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</si>
  <si>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</si>
  <si>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</si>
  <si>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</si>
  <si>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</si>
  <si>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</si>
  <si>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</si>
  <si>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</si>
  <si>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</si>
  <si>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</si>
  <si>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</si>
  <si>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</si>
  <si>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</si>
  <si>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</si>
  <si>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</si>
  <si>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</si>
  <si>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</si>
  <si>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</si>
  <si>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</si>
  <si>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</si>
  <si>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</si>
  <si>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</si>
  <si>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</si>
  <si>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</si>
  <si>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</si>
  <si>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</si>
  <si>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</si>
  <si>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</si>
  <si>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</si>
  <si>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</si>
  <si>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</si>
  <si>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</si>
  <si>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</si>
  <si>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</si>
  <si>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</si>
  <si>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</si>
  <si>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</si>
  <si>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</si>
  <si>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</si>
  <si>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</si>
  <si>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</si>
  <si>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</si>
  <si>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</si>
  <si>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</si>
  <si>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</si>
  <si>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</si>
  <si>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</si>
  <si>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</si>
  <si>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</si>
  <si>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</si>
  <si>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</si>
  <si>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</si>
  <si>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</si>
  <si>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</si>
  <si>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</si>
  <si>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</si>
  <si>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</si>
  <si>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</si>
  <si>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</si>
  <si>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</si>
  <si>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</si>
  <si>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</si>
  <si>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</si>
  <si>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</si>
  <si>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</si>
  <si>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</si>
  <si>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</si>
  <si>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</si>
  <si>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</si>
  <si>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</si>
  <si>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</si>
  <si>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</si>
  <si>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</si>
  <si>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</si>
  <si>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</si>
  <si>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</si>
  <si>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</si>
  <si>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</si>
  <si>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</si>
  <si>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</si>
  <si>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</si>
  <si>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</si>
  <si>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</si>
  <si>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</si>
  <si>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</si>
  <si>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</si>
  <si>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</si>
  <si>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</si>
  <si>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</si>
  <si>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</si>
  <si>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</si>
  <si>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</si>
  <si>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</si>
  <si>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</si>
  <si>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</si>
  <si>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</si>
  <si>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</si>
  <si>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</si>
  <si>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</si>
  <si>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</si>
  <si>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</si>
  <si>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</si>
  <si>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</si>
  <si>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</si>
  <si>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</si>
  <si>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</si>
  <si>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</si>
  <si>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</si>
  <si>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</si>
  <si>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</si>
  <si>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</si>
  <si>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</si>
  <si>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</si>
  <si>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</si>
  <si>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</si>
  <si>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</si>
  <si>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</si>
  <si>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</si>
  <si>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</si>
  <si>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</si>
  <si>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</si>
  <si>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</si>
  <si>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</si>
  <si>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</si>
  <si>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</si>
  <si>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</si>
  <si>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</si>
  <si>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</si>
  <si>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</si>
  <si>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</si>
  <si>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</si>
  <si>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</si>
  <si>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</si>
  <si>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</si>
  <si>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</si>
  <si>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</si>
  <si>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</si>
  <si>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</si>
  <si>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</si>
  <si>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</si>
  <si>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</si>
  <si>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</si>
  <si>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</si>
  <si>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</si>
  <si>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</si>
  <si>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</si>
  <si>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</si>
  <si>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</si>
  <si>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</si>
  <si>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</si>
  <si>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</si>
  <si>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</si>
  <si>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</si>
  <si>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</si>
  <si>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</si>
  <si>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</si>
  <si>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</si>
  <si>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</si>
  <si>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</si>
  <si>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</si>
  <si>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</si>
  <si>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</si>
  <si>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</si>
  <si>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</si>
  <si>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</si>
  <si>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</si>
  <si>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</si>
  <si>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</si>
  <si>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</si>
  <si>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</si>
  <si>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</si>
  <si>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</si>
  <si>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</si>
  <si>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</si>
  <si>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</si>
  <si>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</si>
  <si>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</si>
  <si>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</si>
  <si>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</si>
  <si>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</si>
  <si>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</si>
  <si>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</si>
  <si>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</si>
  <si>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</si>
  <si>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</si>
  <si>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</si>
  <si>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</si>
  <si>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</si>
  <si>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</si>
  <si>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</si>
  <si>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</si>
  <si>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</si>
  <si>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</si>
  <si>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</si>
  <si>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</si>
  <si>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</si>
  <si>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</si>
  <si>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</si>
  <si>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</si>
  <si>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</si>
  <si>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</si>
  <si>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</si>
  <si>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</si>
  <si>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</si>
  <si>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</si>
  <si>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</si>
  <si>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</si>
  <si>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</si>
  <si>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</si>
  <si>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</si>
  <si>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</si>
  <si>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</si>
  <si>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</si>
  <si>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</si>
  <si>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</si>
  <si>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</si>
  <si>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</si>
  <si>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</si>
  <si>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</si>
  <si>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</si>
  <si>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</si>
  <si>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</si>
  <si>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</si>
  <si>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</si>
  <si>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</si>
  <si>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</si>
  <si>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</si>
  <si>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</si>
  <si>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</si>
  <si>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</si>
  <si>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</si>
  <si>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</si>
  <si>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</si>
  <si>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</si>
  <si>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</si>
  <si>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</si>
  <si>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</si>
  <si>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</si>
  <si>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</si>
  <si>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</si>
  <si>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</si>
  <si>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</si>
  <si>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</si>
  <si>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</si>
  <si>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</si>
  <si>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</si>
  <si>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</si>
  <si>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</si>
  <si>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</si>
  <si>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</si>
  <si>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</si>
  <si>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</si>
  <si>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</si>
  <si>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</si>
  <si>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</si>
  <si>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</si>
  <si>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</si>
  <si>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</si>
  <si>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</si>
  <si>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</si>
  <si>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</si>
  <si>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</si>
  <si>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</si>
  <si>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</si>
  <si>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</si>
  <si>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</si>
  <si>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</si>
  <si>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</si>
  <si>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</si>
  <si>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</si>
  <si>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</si>
  <si>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</si>
  <si>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</si>
  <si>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</si>
  <si>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</si>
  <si>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</si>
  <si>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</si>
  <si>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</si>
  <si>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</si>
  <si>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</si>
  <si>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</si>
  <si>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</si>
  <si>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</si>
  <si>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</si>
  <si>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</si>
  <si>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</si>
  <si>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</si>
  <si>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</si>
  <si>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</si>
  <si>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</si>
  <si>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</si>
  <si>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</si>
  <si>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</si>
  <si>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</si>
  <si>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</si>
  <si>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</si>
  <si>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</si>
  <si>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</si>
  <si>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</si>
  <si>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</si>
  <si>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</si>
  <si>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</si>
  <si>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</si>
  <si>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</si>
  <si>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</si>
  <si>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</si>
  <si>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</si>
  <si>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</si>
  <si>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</si>
  <si>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</si>
  <si>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</si>
  <si>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</si>
  <si>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</si>
  <si>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</si>
  <si>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</si>
  <si>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</si>
  <si>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</si>
  <si>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</si>
  <si>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</si>
  <si>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</si>
  <si>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</si>
  <si>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</si>
  <si>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</si>
  <si>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</si>
  <si>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</si>
  <si>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</si>
  <si>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</si>
  <si>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</si>
  <si>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</si>
  <si>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</si>
  <si>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</si>
  <si>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</si>
  <si>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</si>
  <si>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</si>
  <si>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</si>
  <si>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</si>
  <si>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</si>
  <si>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</si>
  <si>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</si>
  <si>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</si>
  <si>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</si>
  <si>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</si>
  <si>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</si>
  <si>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</si>
  <si>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</si>
  <si>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</si>
  <si>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</si>
  <si>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</si>
  <si>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</si>
  <si>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</si>
  <si>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</si>
  <si>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</si>
  <si>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</si>
  <si>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</si>
  <si>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</si>
  <si>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</si>
  <si>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</si>
  <si>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</si>
  <si>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</si>
  <si>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</si>
  <si>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</si>
  <si>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</si>
  <si>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</si>
  <si>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</si>
  <si>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</si>
  <si>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</si>
  <si>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</si>
  <si>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</si>
  <si>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</si>
  <si>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</si>
  <si>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</si>
  <si>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</si>
  <si>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</si>
  <si>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</si>
  <si>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</si>
  <si>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</si>
  <si>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</si>
  <si>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</si>
  <si>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</si>
  <si>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</si>
  <si>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</si>
  <si>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</si>
  <si>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</si>
  <si>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</si>
  <si>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</si>
  <si>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</si>
  <si>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</si>
  <si>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</si>
  <si>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</si>
  <si>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</si>
  <si>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</si>
  <si>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</si>
  <si>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</si>
  <si>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</si>
  <si>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</si>
  <si>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</si>
  <si>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</si>
  <si>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</si>
  <si>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</si>
  <si>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</si>
  <si>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</si>
  <si>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</si>
  <si>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</si>
  <si>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</si>
  <si>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</si>
  <si>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</si>
  <si>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</si>
  <si>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</si>
  <si>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</si>
  <si>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</si>
  <si>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</si>
  <si>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</si>
  <si>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</si>
  <si>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</si>
  <si>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</si>
  <si>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</si>
  <si>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</si>
  <si>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</si>
  <si>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</si>
  <si>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</si>
  <si>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</si>
  <si>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</si>
  <si>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</si>
  <si>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</si>
  <si>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</si>
  <si>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</si>
  <si>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</si>
  <si>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</si>
  <si>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</si>
  <si>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</si>
  <si>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</si>
  <si>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</si>
  <si>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</si>
  <si>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</si>
  <si>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</si>
  <si>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</si>
  <si>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</si>
  <si>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</si>
  <si>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</si>
  <si>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</si>
  <si>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</si>
  <si>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</si>
  <si>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</si>
  <si>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</si>
  <si>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</si>
  <si>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</si>
  <si>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</si>
  <si>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</si>
  <si>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</si>
  <si>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</si>
  <si>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</si>
  <si>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</si>
  <si>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</si>
  <si>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</si>
  <si>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</si>
  <si>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</si>
  <si>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</si>
  <si>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</si>
  <si>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</si>
  <si>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</si>
  <si>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</si>
  <si>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</si>
  <si>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</si>
  <si>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</si>
  <si>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</si>
  <si>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</si>
  <si>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</si>
  <si>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</si>
  <si>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</si>
  <si>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</si>
  <si>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</si>
  <si>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</si>
  <si>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</si>
  <si>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</si>
  <si>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</si>
  <si>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</si>
  <si>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</si>
  <si>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</si>
  <si>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</si>
  <si>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</si>
  <si>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</si>
  <si>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</si>
  <si>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</si>
  <si>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</si>
  <si>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</si>
  <si>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</si>
  <si>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</si>
  <si>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</si>
  <si>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</si>
  <si>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</si>
  <si>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</si>
  <si>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</si>
  <si>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</si>
  <si>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</si>
  <si>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</si>
  <si>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</si>
  <si>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</si>
  <si>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</si>
  <si>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</si>
  <si>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</si>
  <si>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</si>
  <si>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</si>
  <si>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</si>
  <si>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</si>
  <si>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</si>
  <si>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</si>
  <si>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</si>
  <si>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</si>
  <si>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</si>
  <si>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</si>
  <si>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</si>
  <si>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</si>
  <si>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</si>
  <si>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</si>
  <si>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</si>
  <si>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</si>
  <si>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</si>
  <si>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</si>
  <si>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</si>
  <si>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</si>
  <si>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</si>
  <si>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</si>
  <si>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</si>
  <si>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</si>
  <si>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</si>
  <si>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</si>
  <si>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</si>
  <si>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</si>
  <si>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</si>
  <si>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</si>
  <si>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</si>
  <si>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</si>
  <si>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</si>
  <si>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</si>
  <si>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</si>
  <si>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</si>
  <si>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</si>
  <si>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</si>
  <si>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</si>
  <si>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</si>
  <si>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</si>
  <si>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</si>
  <si>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</si>
  <si>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</si>
  <si>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</si>
  <si>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</si>
  <si>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</si>
  <si>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</si>
  <si>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</si>
  <si>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</si>
  <si>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</si>
  <si>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</si>
  <si>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</si>
  <si>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</si>
  <si>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</si>
  <si>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</si>
  <si>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</si>
  <si>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</si>
  <si>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</si>
  <si>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</si>
  <si>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</si>
  <si>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</si>
  <si>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</si>
  <si>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</si>
  <si>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</si>
  <si>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</si>
  <si>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</si>
  <si>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</si>
  <si>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</si>
  <si>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</si>
  <si>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</si>
  <si>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</si>
  <si>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</si>
  <si>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</si>
  <si>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</si>
  <si>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</si>
  <si>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</si>
  <si>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</si>
  <si>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</si>
  <si>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</si>
  <si>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</si>
  <si>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</si>
  <si>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</si>
  <si>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</si>
  <si>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</si>
  <si>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</si>
  <si>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</si>
  <si>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</si>
  <si>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</si>
  <si>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</si>
  <si>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</si>
  <si>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</si>
  <si>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</si>
  <si>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</si>
  <si>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</si>
  <si>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</si>
  <si>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</si>
  <si>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</si>
  <si>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</si>
  <si>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</si>
  <si>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</si>
  <si>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</si>
  <si>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</si>
  <si>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</si>
  <si>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</si>
  <si>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</si>
  <si>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</si>
  <si>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</si>
  <si>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</si>
  <si>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</si>
  <si>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</si>
  <si>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</si>
  <si>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</si>
  <si>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</si>
  <si>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</si>
  <si>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</si>
  <si>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</si>
  <si>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</si>
  <si>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</si>
  <si>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</si>
  <si>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</si>
  <si>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</si>
  <si>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</si>
  <si>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</si>
  <si>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</si>
  <si>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</si>
  <si>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</si>
  <si>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</si>
  <si>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</si>
  <si>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</si>
  <si>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</si>
  <si>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</si>
  <si>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</si>
  <si>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</si>
  <si>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</si>
  <si>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</si>
  <si>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</si>
  <si>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</si>
  <si>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</si>
  <si>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</si>
  <si>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</si>
  <si>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</si>
  <si>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</si>
  <si>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</si>
  <si>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</si>
  <si>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</si>
  <si>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</si>
  <si>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</si>
  <si>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</si>
  <si>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</si>
  <si>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</si>
  <si>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</si>
  <si>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</si>
  <si>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</si>
  <si>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</si>
  <si>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</si>
  <si>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</si>
  <si>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</si>
  <si>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</si>
  <si>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</si>
  <si>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</si>
  <si>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</si>
  <si>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</si>
  <si>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</si>
  <si>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</si>
  <si>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</si>
  <si>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</si>
  <si>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</si>
  <si>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</si>
  <si>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</si>
  <si>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</si>
  <si>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</si>
  <si>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</si>
  <si>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</si>
  <si>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</si>
  <si>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</si>
  <si>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</si>
  <si>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</si>
  <si>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</si>
  <si>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</si>
  <si>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</si>
  <si>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</si>
  <si>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</si>
  <si>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</si>
  <si>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</si>
  <si>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</si>
  <si>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</si>
  <si>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</si>
  <si>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</si>
  <si>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</si>
  <si>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</si>
  <si>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</si>
  <si>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</si>
  <si>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</si>
  <si>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</si>
  <si>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</si>
  <si>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</si>
  <si>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</si>
  <si>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</si>
  <si>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</si>
  <si>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</si>
  <si>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</si>
  <si>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</si>
  <si>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</si>
  <si>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</si>
  <si>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</si>
  <si>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</si>
  <si>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</si>
  <si>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</si>
  <si>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</si>
  <si>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</si>
  <si>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</si>
  <si>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</si>
  <si>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</si>
  <si>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</si>
  <si>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</si>
  <si>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</si>
  <si>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</si>
  <si>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</si>
  <si>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</si>
  <si>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</si>
  <si>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</si>
  <si>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</si>
  <si>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</si>
  <si>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</si>
  <si>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</si>
  <si>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</si>
  <si>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</si>
  <si>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</si>
  <si>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</si>
  <si>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</si>
  <si>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</si>
  <si>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</si>
  <si>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</si>
  <si>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</si>
  <si>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</si>
  <si>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</si>
  <si>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</si>
  <si>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</si>
  <si>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</si>
  <si>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</si>
  <si>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</si>
  <si>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</si>
  <si>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</si>
  <si>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</si>
  <si>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</si>
  <si>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</si>
  <si>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</si>
  <si>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</si>
  <si>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</si>
  <si>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</si>
  <si>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</si>
  <si>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</si>
  <si>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</si>
  <si>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</si>
  <si>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</si>
  <si>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</si>
  <si>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</si>
  <si>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</si>
  <si>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</si>
  <si>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</si>
  <si>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</si>
  <si>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</si>
  <si>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</si>
  <si>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</si>
  <si>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</si>
  <si>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</si>
  <si>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</si>
  <si>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</si>
  <si>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</si>
  <si>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</si>
  <si>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</si>
  <si>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</si>
  <si>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</si>
  <si>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</si>
  <si>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</si>
  <si>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</si>
  <si>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</si>
  <si>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</si>
  <si>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</si>
  <si>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</si>
  <si>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</si>
  <si>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</si>
  <si>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</si>
  <si>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</si>
  <si>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</si>
  <si>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</si>
  <si>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</si>
  <si>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</si>
  <si>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</si>
  <si>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</si>
  <si>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</si>
  <si>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</si>
  <si>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</si>
  <si>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</si>
  <si>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</si>
  <si>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</si>
  <si>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</si>
  <si>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</si>
  <si>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</si>
  <si>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</si>
  <si>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</si>
  <si>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</si>
  <si>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</si>
  <si>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</si>
  <si>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</si>
  <si>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</si>
  <si>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</si>
  <si>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</si>
  <si>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</si>
  <si>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</si>
  <si>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</si>
  <si>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</si>
  <si>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</si>
  <si>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</si>
  <si>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</si>
  <si>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</si>
  <si>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</si>
  <si>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</si>
  <si>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</si>
  <si>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</si>
  <si>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</si>
  <si>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</si>
  <si>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</si>
  <si>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</si>
  <si>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</si>
  <si>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</si>
  <si>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</si>
  <si>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</si>
  <si>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</si>
  <si>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</si>
  <si>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</si>
  <si>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</si>
  <si>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</si>
  <si>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</si>
  <si>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</si>
  <si>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</si>
  <si>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</si>
  <si>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</si>
  <si>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</si>
  <si>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</si>
  <si>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</si>
  <si>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</si>
  <si>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</si>
  <si>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</si>
  <si>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</si>
  <si>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</si>
  <si>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</si>
  <si>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</si>
  <si>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</si>
  <si>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</si>
  <si>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</si>
  <si>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</si>
  <si>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</si>
  <si>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</si>
  <si>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</si>
  <si>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</si>
  <si>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</si>
  <si>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</si>
  <si>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</si>
  <si>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</si>
  <si>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</si>
  <si>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</si>
  <si>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</si>
  <si>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</si>
  <si>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</si>
  <si>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</si>
  <si>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</si>
  <si>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</si>
  <si>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</si>
  <si>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</si>
  <si>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</si>
  <si>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</si>
  <si>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</si>
  <si>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</si>
  <si>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</si>
  <si>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</si>
  <si>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</si>
  <si>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</si>
  <si>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</si>
  <si>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</si>
  <si>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</si>
  <si>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</si>
  <si>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</si>
  <si>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</si>
  <si>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</si>
  <si>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</si>
  <si>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</si>
  <si>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</si>
  <si>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</si>
  <si>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</si>
  <si>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</si>
  <si>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</si>
  <si>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</si>
  <si>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</si>
  <si>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</si>
  <si>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</si>
  <si>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</si>
  <si>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</si>
  <si>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</si>
  <si>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</si>
  <si>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</si>
  <si>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</si>
  <si>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</si>
  <si>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</si>
  <si>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</si>
  <si>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</si>
  <si>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</si>
  <si>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</si>
  <si>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</si>
  <si>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</si>
  <si>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</si>
  <si>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</si>
  <si>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</si>
  <si>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</si>
  <si>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</si>
  <si>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</si>
  <si>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</si>
  <si>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</si>
  <si>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</si>
  <si>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</si>
  <si>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</si>
  <si>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</si>
  <si>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</si>
  <si>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</si>
  <si>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</si>
  <si>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</si>
  <si>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</si>
  <si>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</si>
  <si>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</si>
  <si>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</si>
  <si>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</si>
  <si>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</si>
  <si>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</si>
  <si>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</si>
  <si>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</si>
  <si>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</si>
  <si>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</si>
  <si>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</si>
  <si>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</si>
  <si>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</si>
  <si>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</si>
  <si>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</si>
  <si>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</si>
  <si>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</si>
  <si>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</si>
  <si>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</si>
  <si>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</si>
  <si>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</si>
  <si>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</si>
  <si>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</si>
  <si>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</si>
  <si>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</si>
  <si>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</si>
  <si>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</si>
  <si>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</si>
  <si>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</si>
  <si>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</si>
  <si>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</si>
  <si>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</si>
  <si>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</si>
  <si>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</si>
  <si>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</si>
  <si>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</si>
  <si>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</si>
  <si>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</si>
  <si>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</si>
  <si>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</si>
  <si>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</si>
  <si>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</si>
  <si>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</si>
  <si>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</si>
  <si>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</si>
  <si>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</si>
  <si>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</si>
  <si>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</si>
  <si>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</si>
  <si>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</si>
  <si>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</si>
  <si>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</si>
  <si>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</si>
  <si>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</si>
  <si>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</si>
  <si>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</si>
  <si>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</si>
  <si>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</si>
  <si>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</si>
  <si>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</si>
  <si>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</si>
  <si>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</si>
  <si>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</si>
  <si>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</si>
  <si>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</si>
  <si>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</si>
  <si>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</si>
  <si>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</si>
  <si>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</si>
  <si>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</si>
  <si>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</si>
  <si>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</si>
  <si>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</si>
  <si>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</si>
  <si>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</si>
  <si>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</si>
  <si>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</si>
  <si>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</si>
  <si>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</si>
  <si>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</si>
  <si>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</si>
  <si>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</si>
  <si>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</si>
  <si>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</si>
  <si>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</si>
  <si>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</si>
  <si>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</si>
  <si>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</si>
  <si>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</si>
  <si>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</si>
  <si>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</si>
  <si>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</si>
  <si>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</si>
  <si>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</si>
  <si>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</si>
  <si>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</si>
  <si>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</si>
  <si>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</si>
  <si>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</si>
  <si>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</si>
  <si>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</si>
  <si>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</si>
  <si>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</si>
  <si>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</si>
  <si>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</si>
  <si>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</si>
  <si>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</si>
  <si>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</si>
  <si>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</si>
  <si>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</si>
  <si>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</si>
  <si>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</si>
  <si>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</si>
  <si>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</si>
  <si>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</si>
  <si>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</si>
  <si>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</si>
  <si>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</si>
  <si>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</si>
  <si>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</si>
  <si>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</si>
  <si>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</si>
  <si>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</si>
  <si>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</si>
  <si>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</si>
  <si>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</si>
  <si>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</si>
  <si>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</si>
  <si>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</si>
  <si>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</si>
  <si>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</si>
  <si>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</si>
  <si>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</si>
  <si>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</si>
  <si>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</si>
  <si>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</si>
  <si>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</si>
  <si>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</si>
  <si>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</si>
  <si>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</si>
  <si>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</si>
  <si>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</si>
  <si>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</si>
  <si>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</si>
  <si>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</si>
  <si>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</si>
  <si>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</si>
  <si>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</si>
  <si>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</si>
  <si>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</si>
  <si>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</si>
  <si>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</si>
  <si>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</si>
  <si>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</si>
  <si>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</si>
  <si>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</si>
  <si>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</si>
  <si>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</si>
  <si>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</si>
  <si>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</si>
  <si>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</si>
  <si>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</si>
  <si>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</si>
  <si>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</si>
  <si>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</si>
  <si>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</si>
  <si>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</si>
  <si>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</si>
  <si>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</si>
  <si>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</si>
  <si>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</si>
  <si>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</si>
  <si>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</si>
  <si>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</si>
  <si>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</si>
  <si>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</si>
  <si>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</si>
  <si>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</si>
  <si>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</si>
  <si>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</si>
  <si>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</si>
  <si>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</si>
  <si>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</si>
  <si>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</si>
  <si>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</si>
  <si>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</si>
  <si>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</si>
  <si>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</si>
  <si>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</si>
  <si>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</si>
  <si>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</si>
  <si>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</si>
  <si>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</si>
  <si>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</si>
  <si>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</si>
  <si>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</si>
  <si>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</si>
  <si>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</si>
  <si>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</si>
  <si>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</si>
  <si>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</si>
  <si>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</si>
  <si>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</si>
  <si>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</si>
  <si>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</si>
  <si>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</si>
  <si>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</si>
  <si>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</si>
  <si>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</si>
  <si>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</si>
  <si>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</si>
  <si>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</si>
  <si>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</si>
  <si>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</si>
  <si>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</si>
  <si>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</si>
  <si>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</si>
  <si>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</si>
  <si>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</si>
  <si>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</si>
  <si>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</si>
  <si>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</si>
  <si>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</si>
  <si>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</si>
  <si>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</si>
  <si>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</si>
  <si>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</si>
  <si>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</si>
  <si>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</si>
  <si>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</si>
  <si>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</si>
  <si>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</si>
  <si>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</si>
  <si>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</si>
  <si>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</si>
  <si>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</si>
  <si>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</si>
  <si>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</si>
  <si>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</si>
  <si>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</si>
  <si>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</si>
  <si>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</si>
  <si>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</si>
  <si>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</si>
  <si>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</si>
  <si>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</si>
  <si>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</si>
  <si>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</si>
  <si>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</si>
  <si>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</si>
  <si>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</si>
  <si>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</si>
  <si>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</si>
  <si>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</si>
  <si>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</si>
  <si>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</si>
  <si>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</si>
  <si>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</si>
  <si>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</si>
  <si>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</si>
  <si>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</si>
  <si>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</si>
  <si>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</si>
  <si>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</si>
  <si>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</si>
  <si>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</si>
  <si>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</si>
  <si>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</si>
  <si>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</si>
  <si>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</si>
  <si>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</si>
  <si>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</si>
  <si>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</si>
  <si>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</si>
  <si>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</si>
  <si>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</si>
  <si>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</si>
  <si>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</si>
  <si>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</si>
  <si>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</si>
  <si>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</si>
  <si>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</si>
  <si>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</si>
  <si>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</si>
  <si>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</si>
  <si>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</si>
  <si>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</si>
  <si>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</si>
  <si>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</si>
  <si>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</si>
  <si>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</si>
  <si>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</si>
  <si>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</si>
  <si>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</si>
  <si>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</si>
  <si>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</si>
  <si>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</si>
  <si>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</si>
  <si>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</si>
  <si>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</si>
  <si>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</si>
  <si>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</si>
  <si>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</si>
  <si>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</si>
  <si>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</si>
  <si>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</si>
  <si>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</si>
  <si>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</si>
  <si>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</si>
  <si>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</si>
  <si>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</si>
  <si>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</si>
  <si>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</si>
  <si>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</si>
  <si>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</si>
  <si>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</si>
  <si>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</si>
  <si>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</si>
  <si>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</si>
  <si>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</si>
  <si>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</si>
  <si>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</si>
  <si>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</si>
  <si>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</si>
  <si>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</si>
  <si>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</si>
  <si>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</si>
  <si>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</si>
  <si>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</si>
  <si>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</si>
  <si>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</si>
  <si>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</si>
  <si>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</si>
  <si>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</si>
  <si>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</si>
  <si>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</si>
  <si>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</si>
  <si>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</si>
  <si>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</si>
  <si>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</si>
  <si>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</si>
  <si>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</si>
  <si>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</si>
  <si>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</si>
  <si>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</si>
  <si>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</si>
  <si>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</si>
  <si>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</si>
  <si>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</si>
  <si>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</si>
  <si>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</si>
  <si>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</si>
  <si>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</si>
  <si>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</si>
  <si>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</si>
  <si>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</si>
  <si>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</si>
  <si>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</si>
  <si>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</si>
  <si>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</si>
  <si>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</si>
  <si>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</si>
  <si>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</si>
  <si>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</si>
  <si>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</si>
  <si>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</si>
  <si>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</si>
  <si>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</si>
  <si>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</si>
  <si>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</si>
  <si>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</si>
  <si>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</si>
  <si>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</si>
  <si>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</si>
  <si>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</si>
  <si>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</si>
  <si>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</si>
  <si>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</si>
  <si>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</si>
  <si>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</si>
  <si>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</si>
  <si>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</si>
  <si>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</si>
  <si>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</si>
  <si>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</si>
  <si>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</si>
  <si>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</si>
  <si>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</si>
  <si>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</si>
  <si>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</si>
  <si>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</si>
  <si>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</si>
  <si>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</si>
  <si>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</si>
  <si>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</si>
  <si>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</si>
  <si>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</si>
  <si>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</si>
  <si>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</si>
  <si>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</si>
  <si>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</si>
  <si>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</si>
  <si>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</si>
  <si>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</si>
  <si>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</si>
  <si>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</si>
  <si>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</si>
  <si>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</si>
  <si>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</si>
  <si>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</si>
  <si>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</si>
  <si>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</si>
  <si>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</si>
  <si>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</si>
  <si>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</si>
  <si>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</si>
  <si>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</si>
  <si>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</si>
  <si>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</si>
  <si>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</si>
  <si>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</si>
  <si>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</si>
  <si>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</si>
  <si>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</si>
  <si>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</si>
  <si>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</si>
  <si>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</si>
  <si>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</si>
  <si>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</si>
  <si>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</si>
  <si>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</si>
  <si>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</si>
  <si>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</si>
  <si>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</si>
  <si>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</si>
  <si>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</si>
  <si>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</si>
  <si>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</si>
  <si>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</si>
  <si>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</si>
  <si>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</si>
  <si>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</si>
  <si>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</si>
  <si>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</si>
  <si>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</si>
  <si>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</si>
  <si>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</si>
  <si>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</si>
  <si>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</si>
  <si>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</si>
  <si>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</si>
  <si>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</si>
  <si>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</si>
  <si>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</si>
  <si>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</si>
  <si>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</si>
  <si>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</si>
  <si>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</si>
  <si>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</si>
  <si>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</si>
  <si>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</si>
  <si>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</si>
  <si>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</si>
  <si>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</si>
  <si>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</si>
  <si>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</si>
  <si>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</si>
  <si>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</si>
  <si>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</si>
  <si>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</si>
  <si>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</si>
  <si>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</si>
  <si>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</si>
  <si>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</si>
  <si>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</si>
  <si>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</si>
  <si>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</si>
  <si>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</si>
  <si>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</si>
  <si>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</si>
  <si>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</si>
  <si>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</si>
  <si>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</si>
  <si>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</si>
  <si>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</si>
  <si>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</si>
  <si>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</si>
  <si>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</si>
  <si>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</si>
  <si>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</si>
  <si>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</si>
  <si>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</si>
  <si>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</si>
  <si>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</si>
  <si>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</si>
  <si>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</si>
  <si>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</si>
  <si>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</si>
  <si>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</si>
  <si>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</si>
  <si>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</si>
  <si>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</si>
  <si>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</si>
  <si>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</si>
  <si>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</si>
  <si>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</si>
  <si>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</si>
  <si>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</si>
  <si>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</si>
  <si>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</si>
  <si>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</si>
  <si>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</si>
  <si>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</si>
  <si>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</si>
  <si>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</si>
  <si>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</si>
  <si>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</si>
  <si>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</si>
  <si>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</si>
  <si>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</si>
  <si>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</si>
  <si>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</si>
  <si>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</si>
  <si>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</si>
  <si>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</si>
  <si>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</si>
  <si>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</si>
  <si>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</si>
  <si>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</si>
  <si>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</si>
  <si>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</si>
  <si>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</si>
  <si>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</si>
  <si>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</si>
  <si>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</si>
  <si>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</si>
  <si>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</si>
  <si>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</si>
  <si>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</si>
  <si>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</si>
  <si>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</si>
  <si>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</si>
  <si>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</si>
  <si>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</si>
  <si>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</si>
  <si>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</si>
  <si>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</si>
  <si>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</si>
  <si>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</si>
  <si>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</si>
  <si>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</si>
  <si>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</si>
  <si>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</si>
  <si>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</si>
  <si>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</si>
  <si>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</si>
  <si>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</si>
  <si>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</si>
  <si>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</si>
  <si>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</si>
  <si>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</si>
  <si>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</si>
  <si>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</si>
  <si>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</si>
  <si>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</si>
  <si>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</si>
  <si>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</si>
  <si>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</si>
  <si>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</si>
  <si>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</si>
  <si>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</si>
  <si>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</si>
  <si>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</si>
  <si>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</si>
  <si>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</si>
  <si>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</si>
  <si>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</si>
  <si>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</si>
  <si>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</si>
  <si>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</si>
  <si>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</si>
  <si>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</si>
  <si>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</si>
  <si>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</si>
  <si>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</si>
  <si>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</si>
  <si>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</si>
  <si>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</si>
  <si>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</si>
  <si>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</si>
  <si>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</si>
  <si>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</si>
  <si>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</si>
  <si>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</si>
  <si>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</si>
  <si>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</si>
  <si>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</si>
  <si>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</si>
  <si>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</si>
  <si>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</si>
  <si>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</si>
  <si>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</si>
  <si>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</si>
  <si>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</si>
  <si>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</si>
  <si>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</si>
  <si>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</si>
  <si>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</si>
  <si>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</si>
  <si>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</si>
  <si>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</si>
  <si>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</si>
  <si>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</si>
  <si>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</si>
  <si>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</si>
  <si>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</si>
  <si>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</si>
  <si>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</si>
  <si>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</si>
  <si>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</si>
  <si>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</si>
  <si>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</si>
  <si>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</si>
  <si>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</si>
  <si>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</si>
  <si>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</si>
  <si>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</si>
  <si>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</si>
  <si>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</si>
  <si>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</si>
  <si>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</si>
  <si>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</si>
  <si>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</si>
  <si>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</si>
  <si>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</si>
  <si>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</si>
  <si>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</si>
  <si>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</si>
  <si>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</si>
  <si>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</si>
  <si>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</si>
  <si>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</si>
  <si>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</si>
  <si>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</si>
  <si>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</si>
  <si>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</si>
  <si>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</si>
  <si>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</si>
  <si>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</si>
  <si>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</si>
  <si>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</si>
  <si>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</si>
  <si>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</si>
  <si>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</si>
  <si>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</si>
  <si>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</si>
  <si>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</si>
  <si>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</si>
  <si>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</si>
  <si>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</si>
  <si>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</si>
  <si>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</si>
  <si>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</si>
  <si>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</si>
  <si>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</si>
  <si>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</si>
  <si>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</si>
  <si>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</si>
  <si>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</si>
  <si>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</si>
  <si>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</si>
  <si>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</si>
  <si>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</si>
  <si>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</si>
  <si>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</si>
  <si>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</si>
  <si>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</si>
  <si>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</si>
  <si>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</si>
  <si>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</si>
  <si>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</si>
  <si>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</si>
  <si>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</si>
  <si>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</si>
  <si>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</si>
  <si>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</si>
  <si>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</si>
  <si>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</si>
  <si>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</si>
  <si>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</si>
  <si>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</si>
  <si>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</si>
  <si>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</si>
  <si>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</si>
  <si>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</si>
  <si>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</si>
  <si>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</si>
  <si>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</si>
  <si>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</si>
  <si>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</si>
  <si>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</si>
  <si>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</si>
  <si>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</si>
  <si>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</si>
  <si>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</si>
  <si>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</si>
  <si>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</si>
  <si>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</si>
  <si>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</si>
  <si>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</si>
  <si>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</si>
  <si>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</si>
  <si>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</si>
  <si>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</si>
  <si>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</si>
  <si>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</si>
  <si>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</si>
  <si>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</si>
  <si>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</si>
  <si>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</si>
  <si>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</si>
  <si>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</si>
  <si>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</si>
  <si>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</si>
  <si>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</si>
  <si>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</si>
  <si>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</si>
  <si>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</si>
  <si>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</si>
  <si>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</si>
  <si>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</si>
  <si>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</si>
  <si>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</si>
  <si>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</si>
  <si>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</si>
  <si>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</si>
  <si>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</si>
  <si>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</si>
  <si>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</si>
  <si>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</si>
  <si>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</si>
  <si>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</si>
  <si>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</si>
  <si>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</si>
  <si>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</si>
  <si>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</si>
  <si>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</si>
  <si>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</si>
  <si>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</si>
  <si>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</si>
  <si>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</si>
  <si>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</si>
  <si>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</si>
  <si>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</si>
  <si>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</si>
  <si>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</si>
  <si>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</si>
  <si>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</si>
  <si>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</si>
  <si>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</si>
  <si>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</si>
  <si>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</si>
  <si>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</si>
  <si>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</si>
  <si>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</si>
  <si>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</si>
  <si>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</si>
  <si>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</si>
  <si>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</si>
  <si>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</si>
  <si>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</si>
  <si>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</si>
  <si>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</si>
  <si>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</si>
  <si>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</si>
  <si>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</si>
  <si>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</si>
  <si>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</si>
  <si>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</si>
  <si>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</si>
  <si>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</si>
  <si>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</si>
  <si>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</si>
  <si>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</si>
  <si>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</si>
  <si>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</si>
  <si>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</si>
  <si>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</si>
  <si>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</si>
  <si>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</si>
  <si>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</si>
  <si>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</si>
  <si>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</si>
  <si>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</si>
  <si>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</si>
  <si>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</si>
  <si>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</si>
  <si>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</si>
  <si>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</si>
  <si>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</si>
  <si>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</si>
  <si>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</si>
  <si>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</si>
  <si>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</si>
  <si>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</si>
  <si>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</si>
  <si>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</si>
  <si>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</si>
  <si>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</si>
  <si>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</si>
  <si>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</si>
  <si>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</si>
  <si>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</si>
  <si>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</si>
  <si>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</si>
  <si>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</si>
  <si>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</si>
  <si>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</si>
  <si>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</si>
  <si>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</si>
  <si>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</si>
  <si>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</si>
  <si>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</si>
  <si>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</si>
  <si>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</si>
  <si>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</si>
  <si>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</si>
  <si>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</si>
  <si>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</si>
  <si>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</si>
  <si>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</si>
  <si>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</si>
  <si>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</si>
  <si>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</si>
  <si>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</si>
  <si>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</si>
  <si>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</si>
  <si>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</si>
  <si>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</si>
  <si>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</si>
  <si>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</si>
  <si>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</si>
  <si>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</si>
  <si>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</si>
  <si>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</si>
  <si>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</si>
  <si>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</si>
  <si>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</si>
  <si>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</si>
  <si>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</si>
  <si>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</si>
  <si>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</si>
  <si>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</si>
  <si>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</si>
  <si>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</si>
  <si>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</si>
  <si>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</si>
  <si>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</si>
  <si>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</si>
  <si>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</si>
  <si>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</si>
  <si>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</si>
  <si>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</si>
  <si>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</si>
  <si>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</si>
  <si>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</si>
  <si>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</si>
  <si>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</si>
  <si>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</si>
  <si>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</si>
  <si>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</si>
  <si>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</si>
  <si>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</si>
  <si>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</si>
  <si>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</si>
  <si>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</si>
  <si>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</si>
  <si>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</si>
  <si>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</si>
  <si>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</si>
  <si>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</si>
  <si>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</si>
  <si>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</si>
  <si>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</si>
  <si>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</si>
  <si>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</si>
  <si>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</si>
  <si>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</si>
  <si>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</si>
  <si>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</si>
  <si>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</si>
  <si>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</si>
  <si>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</si>
  <si>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</si>
  <si>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</si>
  <si>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</si>
  <si>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</si>
  <si>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</si>
  <si>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</si>
  <si>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</si>
  <si>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</si>
  <si>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</si>
  <si>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</si>
  <si>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</si>
  <si>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</si>
  <si>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</si>
  <si>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</si>
  <si>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</si>
  <si>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</si>
  <si>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</si>
  <si>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</si>
  <si>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</si>
  <si>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</si>
  <si>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</si>
  <si>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</si>
  <si>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</si>
  <si>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</si>
  <si>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</si>
  <si>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</si>
  <si>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</si>
  <si>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</si>
  <si>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</si>
  <si>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</si>
  <si>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</si>
  <si>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</si>
  <si>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</si>
  <si>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</si>
  <si>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</si>
  <si>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</si>
  <si>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</si>
  <si>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</si>
  <si>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</si>
  <si>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</si>
  <si>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</si>
  <si>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</si>
  <si>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</si>
  <si>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</si>
  <si>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</si>
  <si>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</si>
  <si>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</si>
  <si>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</si>
  <si>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</si>
  <si>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</si>
  <si>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</si>
  <si>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</si>
  <si>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</si>
  <si>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</si>
  <si>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</si>
  <si>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</si>
  <si>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</si>
  <si>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</si>
  <si>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</si>
  <si>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</si>
  <si>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</si>
  <si>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</si>
  <si>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</si>
  <si>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</si>
  <si>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</si>
  <si>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</si>
  <si>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</si>
  <si>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</si>
  <si>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</si>
  <si>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</si>
  <si>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</si>
  <si>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</si>
  <si>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</si>
  <si>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</si>
  <si>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</si>
  <si>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</si>
  <si>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</si>
  <si>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</si>
  <si>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</si>
  <si>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</si>
  <si>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</si>
  <si>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</si>
  <si>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</si>
  <si>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</si>
  <si>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</si>
  <si>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</si>
  <si>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</si>
  <si>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</si>
  <si>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</si>
  <si>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</si>
  <si>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</si>
  <si>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</si>
  <si>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</si>
  <si>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</si>
  <si>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</si>
  <si>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</si>
  <si>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</si>
  <si>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</si>
  <si>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</si>
  <si>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</si>
  <si>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</si>
  <si>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</si>
  <si>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</si>
  <si>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</si>
  <si>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</si>
  <si>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</si>
  <si>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</si>
  <si>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</si>
  <si>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</si>
  <si>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</si>
  <si>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</si>
  <si>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</si>
  <si>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</si>
  <si>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</si>
  <si>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</si>
  <si>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</si>
  <si>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</si>
  <si>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</si>
  <si>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</si>
  <si>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</si>
  <si>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</si>
  <si>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</si>
  <si>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</si>
  <si>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</si>
  <si>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</si>
  <si>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</si>
  <si>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</si>
  <si>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</si>
  <si>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</si>
  <si>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</si>
  <si>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</si>
  <si>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</si>
  <si>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</si>
  <si>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</si>
  <si>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</si>
  <si>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</si>
  <si>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</si>
  <si>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</si>
  <si>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</si>
  <si>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</si>
  <si>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</si>
  <si>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</si>
  <si>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</si>
  <si>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</si>
  <si>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</si>
  <si>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</si>
  <si>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</si>
  <si>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</si>
  <si>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</si>
  <si>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</si>
  <si>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</si>
  <si>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</si>
  <si>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</si>
  <si>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</si>
  <si>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</si>
  <si>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</si>
  <si>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</si>
  <si>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</si>
  <si>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</si>
  <si>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</si>
  <si>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</si>
  <si>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</si>
  <si>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</si>
  <si>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</si>
  <si>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</si>
  <si>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</si>
  <si>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</si>
  <si>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</si>
  <si>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</si>
  <si>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</si>
  <si>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</si>
  <si>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</si>
  <si>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</si>
  <si>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</si>
  <si>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</si>
  <si>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</si>
  <si>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</si>
  <si>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</si>
  <si>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</si>
  <si>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</si>
  <si>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</si>
  <si>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</si>
  <si>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</si>
  <si>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</si>
  <si>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</si>
  <si>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</si>
  <si>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</si>
  <si>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</si>
  <si>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</si>
  <si>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</si>
  <si>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</si>
  <si>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</si>
  <si>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</si>
  <si>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</si>
  <si>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</si>
  <si>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</si>
  <si>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</si>
  <si>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</si>
  <si>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</si>
  <si>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</si>
  <si>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</si>
  <si>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</si>
  <si>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</si>
  <si>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</si>
  <si>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</si>
  <si>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</si>
  <si>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</si>
  <si>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</si>
  <si>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</si>
  <si>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</si>
  <si>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</si>
  <si>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</si>
  <si>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</si>
  <si>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</si>
  <si>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</si>
  <si>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</si>
  <si>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</si>
  <si>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</si>
  <si>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</si>
  <si>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</si>
  <si>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</si>
  <si>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</si>
  <si>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</si>
  <si>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</si>
  <si>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</si>
  <si>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</si>
  <si>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</si>
  <si>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</si>
  <si>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</si>
  <si>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</si>
  <si>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</si>
  <si>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</si>
  <si>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</si>
  <si>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</si>
  <si>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</si>
  <si>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</si>
  <si>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</si>
  <si>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</si>
  <si>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</si>
  <si>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</si>
  <si>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</si>
  <si>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</si>
  <si>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</si>
  <si>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</si>
  <si>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</si>
  <si>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</si>
  <si>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</si>
  <si>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</si>
  <si>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</si>
  <si>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</si>
  <si>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</si>
  <si>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</si>
  <si>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</si>
  <si>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</si>
  <si>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</si>
  <si>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</si>
  <si>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</si>
  <si>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</si>
  <si>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</si>
  <si>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</si>
  <si>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</si>
  <si>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</si>
  <si>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</si>
  <si>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</si>
  <si>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</si>
  <si>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</si>
  <si>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</si>
  <si>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</si>
  <si>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</si>
  <si>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</si>
  <si>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</si>
  <si>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</si>
  <si>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</si>
  <si>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</si>
  <si>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</si>
  <si>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</si>
  <si>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</si>
  <si>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</si>
  <si>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</si>
  <si>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</si>
  <si>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</si>
  <si>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</si>
  <si>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</si>
  <si>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</si>
  <si>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</si>
  <si>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</si>
  <si>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</si>
  <si>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</si>
  <si>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</si>
  <si>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</si>
  <si>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</si>
  <si>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</si>
  <si>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</si>
  <si>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</si>
  <si>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</si>
  <si>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</si>
  <si>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</si>
  <si>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</si>
  <si>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</si>
  <si>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</si>
  <si>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</si>
  <si>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</si>
  <si>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</si>
  <si>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</si>
  <si>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</si>
  <si>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</si>
  <si>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</si>
  <si>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</si>
  <si>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</si>
  <si>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</si>
  <si>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</si>
  <si>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</si>
  <si>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</si>
  <si>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</si>
  <si>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</si>
  <si>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</si>
  <si>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</si>
  <si>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</si>
  <si>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</si>
  <si>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</si>
  <si>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</si>
  <si>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</si>
  <si>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</si>
  <si>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</si>
  <si>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</si>
  <si>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</si>
  <si>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</si>
  <si>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</si>
  <si>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</si>
  <si>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</si>
  <si>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</si>
  <si>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</si>
  <si>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</si>
  <si>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</si>
  <si>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</si>
  <si>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</si>
  <si>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</si>
  <si>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</si>
  <si>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</si>
  <si>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</si>
  <si>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</si>
  <si>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</si>
  <si>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</si>
  <si>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</si>
  <si>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</si>
  <si>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</si>
  <si>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</si>
  <si>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</si>
  <si>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</si>
  <si>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</si>
  <si>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</si>
  <si>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</si>
  <si>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</si>
  <si>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</si>
  <si>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</si>
  <si>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</si>
  <si>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</si>
  <si>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</si>
  <si>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</si>
  <si>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</si>
  <si>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</si>
  <si>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</si>
  <si>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</si>
  <si>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</si>
  <si>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</si>
  <si>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</si>
  <si>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</si>
  <si>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</si>
  <si>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</si>
  <si>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</si>
  <si>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</si>
  <si>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</si>
  <si>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</si>
  <si>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</si>
  <si>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</si>
  <si>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</si>
  <si>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</si>
  <si>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</si>
  <si>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</si>
  <si>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</si>
  <si>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</si>
  <si>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</si>
  <si>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</si>
  <si>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</si>
  <si>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</si>
  <si>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</si>
  <si>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</si>
  <si>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</si>
  <si>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</si>
  <si>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</si>
  <si>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</si>
  <si>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</si>
  <si>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</si>
  <si>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</si>
  <si>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</si>
  <si>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</si>
  <si>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</si>
  <si>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</si>
  <si>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</si>
  <si>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</si>
  <si>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</si>
  <si>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</si>
  <si>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</si>
  <si>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</si>
  <si>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</si>
  <si>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</si>
  <si>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</si>
  <si>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</si>
  <si>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</si>
  <si>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</si>
  <si>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</si>
  <si>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</si>
  <si>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</si>
  <si>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</si>
  <si>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</si>
  <si>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</si>
  <si>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</si>
  <si>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</si>
  <si>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</si>
  <si>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</si>
  <si>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</si>
  <si>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</si>
  <si>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</si>
  <si>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</si>
  <si>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</si>
  <si>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</si>
  <si>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</si>
  <si>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</si>
  <si>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</si>
  <si>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</si>
  <si>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</si>
  <si>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</si>
  <si>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</si>
  <si>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</si>
  <si>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</si>
  <si>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</si>
  <si>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</si>
  <si>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</si>
  <si>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</si>
  <si>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</si>
  <si>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</si>
  <si>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</si>
  <si>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</si>
  <si>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</si>
  <si>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</si>
  <si>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</si>
  <si>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</si>
  <si>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</si>
  <si>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</si>
  <si>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</si>
  <si>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</si>
  <si>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</si>
  <si>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</si>
  <si>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</si>
  <si>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</si>
  <si>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</si>
  <si>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</si>
  <si>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</si>
  <si>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</si>
  <si>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</si>
  <si>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</si>
  <si>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</si>
  <si>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</si>
  <si>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</si>
  <si>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</si>
  <si>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</si>
  <si>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</si>
  <si>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</si>
  <si>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</si>
  <si>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</si>
  <si>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</si>
  <si>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</si>
  <si>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</si>
  <si>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</si>
  <si>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</si>
  <si>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</si>
  <si>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</si>
  <si>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</si>
  <si>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</si>
  <si>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</si>
  <si>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</si>
  <si>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</si>
  <si>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</si>
  <si>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</si>
  <si>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</si>
  <si>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</si>
  <si>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</si>
  <si>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</si>
  <si>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</si>
  <si>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</si>
  <si>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</si>
  <si>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</si>
  <si>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</si>
  <si>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</si>
  <si>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</si>
  <si>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</si>
  <si>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</si>
  <si>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</si>
  <si>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</si>
  <si>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</si>
  <si>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</si>
  <si>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</si>
  <si>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</si>
  <si>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</si>
  <si>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</si>
  <si>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</si>
  <si>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</si>
  <si>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</si>
  <si>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</si>
  <si>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</si>
  <si>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</si>
  <si>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</si>
  <si>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</si>
  <si>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</si>
  <si>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</si>
  <si>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</si>
  <si>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</si>
  <si>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</si>
  <si>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</si>
  <si>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</si>
  <si>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</si>
  <si>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</si>
  <si>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</si>
  <si>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</si>
  <si>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</si>
  <si>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</si>
  <si>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</si>
  <si>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</si>
  <si>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</si>
  <si>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</si>
  <si>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</si>
  <si>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</si>
  <si>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</si>
  <si>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</si>
  <si>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</si>
  <si>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</si>
  <si>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</si>
  <si>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</si>
  <si>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</si>
  <si>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</si>
  <si>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</si>
  <si>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</si>
  <si>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</si>
  <si>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</si>
  <si>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</si>
  <si>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</si>
  <si>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</si>
  <si>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</si>
  <si>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</si>
  <si>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</si>
  <si>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</si>
  <si>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</si>
  <si>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</si>
  <si>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</si>
  <si>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</si>
  <si>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</si>
  <si>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</si>
  <si>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</si>
  <si>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</si>
  <si>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</si>
  <si>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</si>
  <si>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</si>
  <si>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</si>
  <si>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</si>
  <si>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</si>
  <si>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</si>
  <si>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</si>
  <si>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</si>
  <si>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</si>
  <si>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</si>
  <si>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</si>
  <si>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</si>
  <si>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</si>
  <si>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</si>
  <si>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</si>
  <si>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</si>
  <si>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</si>
  <si>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</si>
  <si>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</si>
  <si>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</si>
  <si>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</si>
  <si>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</si>
  <si>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</si>
  <si>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</si>
  <si>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</si>
  <si>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</si>
  <si>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</si>
  <si>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</si>
  <si>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</si>
  <si>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</si>
  <si>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</si>
  <si>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</si>
  <si>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</si>
  <si>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</si>
  <si>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</si>
  <si>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</si>
  <si>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</si>
  <si>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</si>
  <si>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</si>
  <si>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</si>
  <si>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</si>
  <si>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</si>
  <si>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</si>
  <si>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</si>
  <si>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</si>
  <si>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</si>
  <si>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</si>
  <si>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</si>
  <si>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</si>
  <si>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</si>
  <si>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</si>
  <si>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</si>
  <si>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</si>
  <si>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</si>
  <si>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</si>
  <si>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</si>
  <si>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</si>
  <si>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</si>
  <si>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</si>
  <si>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</si>
  <si>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</si>
  <si>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</si>
  <si>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</si>
  <si>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</si>
  <si>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</si>
  <si>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</si>
  <si>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</si>
  <si>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</si>
  <si>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</si>
  <si>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</si>
  <si>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</si>
  <si>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</si>
  <si>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</si>
  <si>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</si>
  <si>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</si>
  <si>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</si>
  <si>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</si>
  <si>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</si>
  <si>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</si>
  <si>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</si>
  <si>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</si>
  <si>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</si>
  <si>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</si>
  <si>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</si>
  <si>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</si>
  <si>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</si>
  <si>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</si>
  <si>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</si>
  <si>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</si>
  <si>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</si>
  <si>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</si>
  <si>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</si>
  <si>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</si>
  <si>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</si>
  <si>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</si>
  <si>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</si>
  <si>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</si>
  <si>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</si>
  <si>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</si>
  <si>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</si>
  <si>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</si>
  <si>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</si>
  <si>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</si>
  <si>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</si>
  <si>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</si>
  <si>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</si>
  <si>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</si>
  <si>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</si>
  <si>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</si>
  <si>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</si>
  <si>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</si>
  <si>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</si>
  <si>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</si>
  <si>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</si>
  <si>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</si>
  <si>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</si>
  <si>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</si>
  <si>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</si>
  <si>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</si>
  <si>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</si>
  <si>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</si>
  <si>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</si>
  <si>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</si>
  <si>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</si>
  <si>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</si>
  <si>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</si>
  <si>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</si>
  <si>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</si>
  <si>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</si>
  <si>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</si>
  <si>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</si>
  <si>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</si>
  <si>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</si>
  <si>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</si>
  <si>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</si>
  <si>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</si>
  <si>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</si>
  <si>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</si>
  <si>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</si>
  <si>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</si>
  <si>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</si>
  <si>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</si>
  <si>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</si>
  <si>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</si>
  <si>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</si>
  <si>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</si>
  <si>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</si>
  <si>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</si>
  <si>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</si>
  <si>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</si>
  <si>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</si>
  <si>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</si>
  <si>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</si>
  <si>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</si>
  <si>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</si>
  <si>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</si>
  <si>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</si>
  <si>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</si>
  <si>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</si>
  <si>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</si>
  <si>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</si>
  <si>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</si>
  <si>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</si>
  <si>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</si>
  <si>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</si>
  <si>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</si>
  <si>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</si>
  <si>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</si>
  <si>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</si>
  <si>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</si>
  <si>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</si>
  <si>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</si>
  <si>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</si>
  <si>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</si>
  <si>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</si>
  <si>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</si>
  <si>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</si>
  <si>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</si>
  <si>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</si>
  <si>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</si>
  <si>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</si>
  <si>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</si>
  <si>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</si>
  <si>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</si>
  <si>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</si>
  <si>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</si>
  <si>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</si>
  <si>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</si>
  <si>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</si>
  <si>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</si>
  <si>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</si>
  <si>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</si>
  <si>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</si>
  <si>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</si>
  <si>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</si>
  <si>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</si>
  <si>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</si>
  <si>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</si>
  <si>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</si>
  <si>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</si>
  <si>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</si>
  <si>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</si>
  <si>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</si>
  <si>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</si>
  <si>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</si>
  <si>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</si>
  <si>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</si>
  <si>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</si>
  <si>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</si>
  <si>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</si>
  <si>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</si>
  <si>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</si>
  <si>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</si>
  <si>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</si>
  <si>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</si>
  <si>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</si>
  <si>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</si>
  <si>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</si>
  <si>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</si>
  <si>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</si>
  <si>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</si>
  <si>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</si>
  <si>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</si>
  <si>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</si>
  <si>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</si>
  <si>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</si>
  <si>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</si>
  <si>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</si>
  <si>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</si>
  <si>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</si>
  <si>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</si>
  <si>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</si>
  <si>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</si>
  <si>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</si>
  <si>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</si>
  <si>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</si>
  <si>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</si>
  <si>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</si>
  <si>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</si>
  <si>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</si>
  <si>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</si>
  <si>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</si>
  <si>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</si>
  <si>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</si>
  <si>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</si>
  <si>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</si>
  <si>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</si>
  <si>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</si>
  <si>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</si>
  <si>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</si>
  <si>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</si>
  <si>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</si>
  <si>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</si>
  <si>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</si>
  <si>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</si>
  <si>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</si>
  <si>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</si>
  <si>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</si>
  <si>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</si>
  <si>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</si>
  <si>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</si>
  <si>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</si>
  <si>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</si>
  <si>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</si>
  <si>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</si>
  <si>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</si>
  <si>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</si>
  <si>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</si>
  <si>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</si>
  <si>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</si>
  <si>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</si>
  <si>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</si>
  <si>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</si>
  <si>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</si>
  <si>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</si>
  <si>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</si>
  <si>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</si>
  <si>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</si>
  <si>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</si>
  <si>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</si>
  <si>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</si>
  <si>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</si>
  <si>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</si>
  <si>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</si>
  <si>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</si>
  <si>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</si>
  <si>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</si>
  <si>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</si>
  <si>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</si>
  <si>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</si>
  <si>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</si>
  <si>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</si>
  <si>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</si>
  <si>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</si>
  <si>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</si>
  <si>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</si>
  <si>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</si>
  <si>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</si>
  <si>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</si>
  <si>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</si>
  <si>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</si>
  <si>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</si>
  <si>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</si>
  <si>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</si>
  <si>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</si>
  <si>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</si>
  <si>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</si>
  <si>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</si>
  <si>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</si>
  <si>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</si>
  <si>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</si>
  <si>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</si>
  <si>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</si>
  <si>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</si>
  <si>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</si>
  <si>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</si>
  <si>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</si>
  <si>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</si>
  <si>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</si>
  <si>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</si>
  <si>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</si>
  <si>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</si>
  <si>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</si>
  <si>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</si>
  <si>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</si>
  <si>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</si>
  <si>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</si>
  <si>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</si>
  <si>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</si>
  <si>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</si>
  <si>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</si>
  <si>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</si>
  <si>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</si>
  <si>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</si>
  <si>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</si>
  <si>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</si>
  <si>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</si>
  <si>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</si>
  <si>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</si>
  <si>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</si>
  <si>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</si>
  <si>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</si>
  <si>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</si>
  <si>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</si>
  <si>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</si>
  <si>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</si>
  <si>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</si>
  <si>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</si>
  <si>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</si>
  <si>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</si>
  <si>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</si>
  <si>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</si>
  <si>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</si>
  <si>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</si>
  <si>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</si>
  <si>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</si>
  <si>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</si>
  <si>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</si>
  <si>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</si>
  <si>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</si>
  <si>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</si>
  <si>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</si>
  <si>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</si>
  <si>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</si>
  <si>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</si>
  <si>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</si>
  <si>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</si>
  <si>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</si>
  <si>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</si>
  <si>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</si>
  <si>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</si>
  <si>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</si>
  <si>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</si>
  <si>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</si>
  <si>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</si>
  <si>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</si>
  <si>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</si>
  <si>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</si>
  <si>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</si>
  <si>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</si>
  <si>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</si>
  <si>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</si>
  <si>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</si>
  <si>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</si>
  <si>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</si>
  <si>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</si>
  <si>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</si>
  <si>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</si>
  <si>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</si>
  <si>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</si>
  <si>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</si>
  <si>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</si>
  <si>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</si>
  <si>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</si>
  <si>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</si>
  <si>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</si>
  <si>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</si>
  <si>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</si>
  <si>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</si>
  <si>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</si>
  <si>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</si>
  <si>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</si>
  <si>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</si>
  <si>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</si>
  <si>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</si>
  <si>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</si>
  <si>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</si>
  <si>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</si>
  <si>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</si>
  <si>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</si>
  <si>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</si>
  <si>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</si>
  <si>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</si>
  <si>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</si>
  <si>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</si>
  <si>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</si>
  <si>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</si>
  <si>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</si>
  <si>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</si>
  <si>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</si>
  <si>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</si>
  <si>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</si>
  <si>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</si>
  <si>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</si>
  <si>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</si>
  <si>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</si>
  <si>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</si>
  <si>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</si>
  <si>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</si>
  <si>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</si>
  <si>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</si>
  <si>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</si>
  <si>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</si>
  <si>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</si>
  <si>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</si>
  <si>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</si>
  <si>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</si>
  <si>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</si>
  <si>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</si>
  <si>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</si>
  <si>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</si>
  <si>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</si>
  <si>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</si>
  <si>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</si>
  <si>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</si>
  <si>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</si>
  <si>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</si>
  <si>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</si>
  <si>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</si>
  <si>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</si>
  <si>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</si>
  <si>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</si>
  <si>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</si>
  <si>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</si>
  <si>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</si>
  <si>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</si>
  <si>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</si>
  <si>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</si>
  <si>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</si>
  <si>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</si>
  <si>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</si>
  <si>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</si>
  <si>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</si>
  <si>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</si>
  <si>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</si>
  <si>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</si>
  <si>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</si>
  <si>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</si>
  <si>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</si>
  <si>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</si>
  <si>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</si>
  <si>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</si>
  <si>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</si>
  <si>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</si>
  <si>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</si>
  <si>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</si>
  <si>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</si>
  <si>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</si>
  <si>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</si>
  <si>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</si>
  <si>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</si>
  <si>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</si>
  <si>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</si>
  <si>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</si>
  <si>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</si>
  <si>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</si>
  <si>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</si>
  <si>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</si>
  <si>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</si>
  <si>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</si>
  <si>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</si>
  <si>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</si>
  <si>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</si>
  <si>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</si>
  <si>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</si>
  <si>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</si>
  <si>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</si>
  <si>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</si>
  <si>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</si>
  <si>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</si>
  <si>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</si>
  <si>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</si>
  <si>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</si>
  <si>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</si>
  <si>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</si>
  <si>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</si>
  <si>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</si>
  <si>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</si>
  <si>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</si>
  <si>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</si>
  <si>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</si>
  <si>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</si>
  <si>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</si>
  <si>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</si>
  <si>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</si>
  <si>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</si>
  <si>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</si>
  <si>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</si>
  <si>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</si>
  <si>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</si>
  <si>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</si>
  <si>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</si>
  <si>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</si>
  <si>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</si>
  <si>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</si>
  <si>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</si>
  <si>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</si>
  <si>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</si>
  <si>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</si>
  <si>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</si>
  <si>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</si>
  <si>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</si>
  <si>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</si>
  <si>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</si>
  <si>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</si>
  <si>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</si>
  <si>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</si>
  <si>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</si>
  <si>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</si>
  <si>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</si>
  <si>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</si>
  <si>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</si>
  <si>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</si>
  <si>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</si>
  <si>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</si>
  <si>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</si>
  <si>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</si>
  <si>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</si>
  <si>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</si>
  <si>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</si>
  <si>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</si>
  <si>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</si>
  <si>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</si>
  <si>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</si>
  <si>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</si>
  <si>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</si>
  <si>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</si>
  <si>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</si>
  <si>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</si>
  <si>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</si>
  <si>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</si>
  <si>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</si>
  <si>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</si>
  <si>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</si>
  <si>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</si>
  <si>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</si>
  <si>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</si>
  <si>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</si>
  <si>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</si>
  <si>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</si>
  <si>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</si>
  <si>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</si>
  <si>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</si>
  <si>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</si>
  <si>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</si>
  <si>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</si>
  <si>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</si>
  <si>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</si>
  <si>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</si>
  <si>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</si>
  <si>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</si>
  <si>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</si>
  <si>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</si>
  <si>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</si>
  <si>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</si>
  <si>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</si>
  <si>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</si>
  <si>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</si>
  <si>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</si>
  <si>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</si>
  <si>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</si>
  <si>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</si>
  <si>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</si>
  <si>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</si>
  <si>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</si>
  <si>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</si>
  <si>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</si>
  <si>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</si>
  <si>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</si>
  <si>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</si>
  <si>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</si>
  <si>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</si>
  <si>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</si>
  <si>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</si>
  <si>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</si>
  <si>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</si>
  <si>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</si>
  <si>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</si>
  <si>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</si>
  <si>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</si>
  <si>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</si>
  <si>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</si>
  <si>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</si>
  <si>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</si>
  <si>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</si>
  <si>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</si>
  <si>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</si>
  <si>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</si>
  <si>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</si>
  <si>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</si>
  <si>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</si>
  <si>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</si>
  <si>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</si>
  <si>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</si>
  <si>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</si>
  <si>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</si>
  <si>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</si>
  <si>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</si>
  <si>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</si>
  <si>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</si>
  <si>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</si>
  <si>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</si>
  <si>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</si>
  <si>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</si>
  <si>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</si>
  <si>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</si>
  <si>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</si>
  <si>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</si>
  <si>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</si>
  <si>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</si>
  <si>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</si>
  <si>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</si>
  <si>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</si>
  <si>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</si>
  <si>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</si>
  <si>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</si>
  <si>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</si>
  <si>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</si>
  <si>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</si>
  <si>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</si>
  <si>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</si>
  <si>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</si>
  <si>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</si>
  <si>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</si>
  <si>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</si>
  <si>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</si>
  <si>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</si>
  <si>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</si>
  <si>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</si>
  <si>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</si>
  <si>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</si>
  <si>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</si>
  <si>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</si>
  <si>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</si>
  <si>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</si>
  <si>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</si>
  <si>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</si>
  <si>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</si>
  <si>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</si>
  <si>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</si>
  <si>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</si>
  <si>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</si>
  <si>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</si>
  <si>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</si>
  <si>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</si>
  <si>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</si>
  <si>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</si>
  <si>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</si>
  <si>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</si>
  <si>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</si>
  <si>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</si>
  <si>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</si>
  <si>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</si>
  <si>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</si>
  <si>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</si>
  <si>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</si>
  <si>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</si>
  <si>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</si>
  <si>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</si>
  <si>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</si>
  <si>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</si>
  <si>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</si>
  <si>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</si>
  <si>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</si>
  <si>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</si>
  <si>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</si>
  <si>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</si>
  <si>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</si>
  <si>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</si>
  <si>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</si>
  <si>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</si>
  <si>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</si>
  <si>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</si>
  <si>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</si>
  <si>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</si>
  <si>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</si>
  <si>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</si>
  <si>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</si>
  <si>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</si>
  <si>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</si>
  <si>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</si>
  <si>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</si>
  <si>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</si>
  <si>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</si>
  <si>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</si>
  <si>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</si>
  <si>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</si>
  <si>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</si>
  <si>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</si>
  <si>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</si>
  <si>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</si>
  <si>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</si>
  <si>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</si>
  <si>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</si>
  <si>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</si>
  <si>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</si>
  <si>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</si>
  <si>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</si>
  <si>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</si>
  <si>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</si>
  <si>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</si>
  <si>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</si>
  <si>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</si>
  <si>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</si>
  <si>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</si>
  <si>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</si>
  <si>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</si>
  <si>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</si>
  <si>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</si>
  <si>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</si>
  <si>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</si>
  <si>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</si>
  <si>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</si>
  <si>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</si>
  <si>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</si>
  <si>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</si>
  <si>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</si>
  <si>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</si>
  <si>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</si>
  <si>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</si>
  <si>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</si>
  <si>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</si>
  <si>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</si>
  <si>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</si>
  <si>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</si>
  <si>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</si>
  <si>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</si>
  <si>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</si>
  <si>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</si>
  <si>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</si>
  <si>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</si>
  <si>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</si>
  <si>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</si>
  <si>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</si>
  <si>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</si>
  <si>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</si>
  <si>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</si>
  <si>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</si>
  <si>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</si>
  <si>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</si>
  <si>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</si>
  <si>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</si>
  <si>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</si>
  <si>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</si>
  <si>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</si>
  <si>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</si>
  <si>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</si>
  <si>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</si>
  <si>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</si>
  <si>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</si>
  <si>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</si>
  <si>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</si>
  <si>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</si>
  <si>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</si>
  <si>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</si>
  <si>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</si>
  <si>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</si>
  <si>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</si>
  <si>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</si>
  <si>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</si>
  <si>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</si>
  <si>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</si>
  <si>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</si>
  <si>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</si>
  <si>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</si>
  <si>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</si>
  <si>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</si>
  <si>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</si>
  <si>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</si>
  <si>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</si>
  <si>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</si>
  <si>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</si>
  <si>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</si>
  <si>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</si>
  <si>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</si>
  <si>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</si>
  <si>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</si>
  <si>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</si>
  <si>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</si>
  <si>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</si>
  <si>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</si>
  <si>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</si>
  <si>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</si>
  <si>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</si>
  <si>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</si>
  <si>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</si>
  <si>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</si>
  <si>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</si>
  <si>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</si>
  <si>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</si>
  <si>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</si>
  <si>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</si>
  <si>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</si>
  <si>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</si>
  <si>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</si>
  <si>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</si>
  <si>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</si>
  <si>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</si>
  <si>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</si>
  <si>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</si>
  <si>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</si>
  <si>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</si>
  <si>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</si>
  <si>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</si>
  <si>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</si>
  <si>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</si>
  <si>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</si>
  <si>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</si>
  <si>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</si>
  <si>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</si>
  <si>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</si>
  <si>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</si>
  <si>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</si>
  <si>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</si>
  <si>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</si>
  <si>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</si>
  <si>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</si>
  <si>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</si>
  <si>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</si>
  <si>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</si>
  <si>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</si>
  <si>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</si>
  <si>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</si>
  <si>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</si>
  <si>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</si>
  <si>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</si>
  <si>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</si>
  <si>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</si>
  <si>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</si>
  <si>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</si>
  <si>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</si>
  <si>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</si>
  <si>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</si>
  <si>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</si>
  <si>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</si>
  <si>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</si>
  <si>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</si>
  <si>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</si>
  <si>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</si>
  <si>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</si>
  <si>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</si>
  <si>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</si>
  <si>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</si>
  <si>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</si>
  <si>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</si>
  <si>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</si>
  <si>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</si>
  <si>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</si>
  <si>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</si>
  <si>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</si>
  <si>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</si>
  <si>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</si>
  <si>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</si>
  <si>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</si>
  <si>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</si>
  <si>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</si>
  <si>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</si>
  <si>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</si>
  <si>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</si>
  <si>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</si>
  <si>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</si>
  <si>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</si>
  <si>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</si>
  <si>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</si>
  <si>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</si>
  <si>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</si>
  <si>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</si>
  <si>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</si>
  <si>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</si>
  <si>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</si>
  <si>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</si>
  <si>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</si>
  <si>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</si>
  <si>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</si>
  <si>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</si>
  <si>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</si>
  <si>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</si>
  <si>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</si>
  <si>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</si>
  <si>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</si>
  <si>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</si>
  <si>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</si>
  <si>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</si>
  <si>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</si>
  <si>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</si>
  <si>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</si>
  <si>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</si>
  <si>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</si>
  <si>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</si>
  <si>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</si>
  <si>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</si>
  <si>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</si>
  <si>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</si>
  <si>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</si>
  <si>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</si>
  <si>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</si>
  <si>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</si>
  <si>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</si>
  <si>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</si>
  <si>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</si>
  <si>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</si>
  <si>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</si>
  <si>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</si>
  <si>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</si>
  <si>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</si>
  <si>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</si>
  <si>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</si>
  <si>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</si>
  <si>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</si>
  <si>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</si>
  <si>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</si>
  <si>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</si>
  <si>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</si>
  <si>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</si>
  <si>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</si>
  <si>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</si>
  <si>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</si>
  <si>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</si>
  <si>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</si>
  <si>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</si>
  <si>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</si>
  <si>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</si>
  <si>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</si>
  <si>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</si>
  <si>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</si>
  <si>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</si>
  <si>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</si>
  <si>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</si>
  <si>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</si>
  <si>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</si>
  <si>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</si>
  <si>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</si>
  <si>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</si>
  <si>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</si>
  <si>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</si>
  <si>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</si>
  <si>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</si>
  <si>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</si>
  <si>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</si>
  <si>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</si>
  <si>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</si>
  <si>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</si>
  <si>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</si>
  <si>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</si>
  <si>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</si>
  <si>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</si>
  <si>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</si>
  <si>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</si>
  <si>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</si>
  <si>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</si>
  <si>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</si>
  <si>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</si>
  <si>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</si>
  <si>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</si>
  <si>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</si>
  <si>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</si>
  <si>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</si>
  <si>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</si>
  <si>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</si>
  <si>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</si>
  <si>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</si>
  <si>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</si>
  <si>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</si>
  <si>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</si>
  <si>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</si>
  <si>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</si>
  <si>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</si>
  <si>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</si>
  <si>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</si>
  <si>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</si>
  <si>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</si>
  <si>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</si>
  <si>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</si>
  <si>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</si>
  <si>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</si>
  <si>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</si>
  <si>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</si>
  <si>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</si>
  <si>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</si>
  <si>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</si>
  <si>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</si>
  <si>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</si>
  <si>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</si>
  <si>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</si>
  <si>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</si>
  <si>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</si>
  <si>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</si>
  <si>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</si>
  <si>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</si>
  <si>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</si>
  <si>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</si>
  <si>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</si>
  <si>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</si>
  <si>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</si>
  <si>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</si>
  <si>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</si>
  <si>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</si>
  <si>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</si>
  <si>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</si>
  <si>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</si>
  <si>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</si>
  <si>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</si>
  <si>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</si>
  <si>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</si>
  <si>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</si>
  <si>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</si>
  <si>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</si>
  <si>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</si>
  <si>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</si>
  <si>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</si>
  <si>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</si>
  <si>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</si>
  <si>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</si>
  <si>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</si>
  <si>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</si>
  <si>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</si>
  <si>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</si>
  <si>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</si>
  <si>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</si>
  <si>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</si>
  <si>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</si>
  <si>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</si>
  <si>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</si>
  <si>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</si>
  <si>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</si>
  <si>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</si>
  <si>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</si>
  <si>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</si>
  <si>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</si>
  <si>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</si>
  <si>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</si>
  <si>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</si>
  <si>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</si>
  <si>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</si>
  <si>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</si>
  <si>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</si>
  <si>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</si>
  <si>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</si>
  <si>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</si>
  <si>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</si>
  <si>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</si>
  <si>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</si>
  <si>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</si>
  <si>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</si>
  <si>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</si>
  <si>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</si>
  <si>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</si>
  <si>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</si>
  <si>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</si>
  <si>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</si>
  <si>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</si>
  <si>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</si>
  <si>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</si>
  <si>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</si>
  <si>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</si>
  <si>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</si>
  <si>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</si>
  <si>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</si>
  <si>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</si>
  <si>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</si>
  <si>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</si>
  <si>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</si>
  <si>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</si>
  <si>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</si>
  <si>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</si>
  <si>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</si>
  <si>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</si>
  <si>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</si>
  <si>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</si>
  <si>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</si>
  <si>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</si>
  <si>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</si>
  <si>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</si>
  <si>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</si>
  <si>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</si>
  <si>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</si>
  <si>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</si>
  <si>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</si>
  <si>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</si>
  <si>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</si>
  <si>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</si>
  <si>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</si>
  <si>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</si>
  <si>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</si>
  <si>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</si>
  <si>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</si>
  <si>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</si>
  <si>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</si>
  <si>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</si>
  <si>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</si>
  <si>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</si>
  <si>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</si>
  <si>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</si>
  <si>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</si>
  <si>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</si>
  <si>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</si>
  <si>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</si>
  <si>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</si>
  <si>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</si>
  <si>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</si>
  <si>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</si>
  <si>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</si>
  <si>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</si>
  <si>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</si>
  <si>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</si>
  <si>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</si>
  <si>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</si>
  <si>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</si>
  <si>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</si>
  <si>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</si>
  <si>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</si>
  <si>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</si>
  <si>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</si>
  <si>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</si>
  <si>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</si>
  <si>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</si>
  <si>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</si>
  <si>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</si>
  <si>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</si>
  <si>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</si>
  <si>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</si>
  <si>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</si>
  <si>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</si>
  <si>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</si>
  <si>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</si>
  <si>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</si>
  <si>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</si>
  <si>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</si>
  <si>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</si>
  <si>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</si>
  <si>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</si>
  <si>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</si>
  <si>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</si>
  <si>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</si>
  <si>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</si>
  <si>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</si>
  <si>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</si>
  <si>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</si>
  <si>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</si>
  <si>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</si>
  <si>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</si>
  <si>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</si>
  <si>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</si>
  <si>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</si>
  <si>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</si>
  <si>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</si>
  <si>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</si>
  <si>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</si>
  <si>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</si>
  <si>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</si>
  <si>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</si>
  <si>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</si>
  <si>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</si>
  <si>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</si>
  <si>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</si>
  <si>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</si>
  <si>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</si>
  <si>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</si>
  <si>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</si>
  <si>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</si>
  <si>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</si>
  <si>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</si>
  <si>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</si>
  <si>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</si>
  <si>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</si>
  <si>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</si>
  <si>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</si>
  <si>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</si>
  <si>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</si>
  <si>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</si>
  <si>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</si>
  <si>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</si>
  <si>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</si>
  <si>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</si>
  <si>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</si>
  <si>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</si>
  <si>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</si>
  <si>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</si>
  <si>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</si>
  <si>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</si>
  <si>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</si>
  <si>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</si>
  <si>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</si>
  <si>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</si>
  <si>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</si>
  <si>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</si>
  <si>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</si>
  <si>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</si>
  <si>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</si>
  <si>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</si>
  <si>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</si>
  <si>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</si>
  <si>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</si>
  <si>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</si>
  <si>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</si>
  <si>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</si>
  <si>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</si>
  <si>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</si>
  <si>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</si>
  <si>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</si>
  <si>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</si>
  <si>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</si>
  <si>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</si>
  <si>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</si>
  <si>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</si>
  <si>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</si>
  <si>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</si>
  <si>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</si>
  <si>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</si>
  <si>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</si>
  <si>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</si>
  <si>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</si>
  <si>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</si>
  <si>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</si>
  <si>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</si>
  <si>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</si>
  <si>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</si>
  <si>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</si>
  <si>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</si>
  <si>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</si>
  <si>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</si>
  <si>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</si>
  <si>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</si>
  <si>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</si>
  <si>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</si>
  <si>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</si>
  <si>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</si>
  <si>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</si>
  <si>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</si>
  <si>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</si>
  <si>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</si>
  <si>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</si>
  <si>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</si>
  <si>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</si>
  <si>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</si>
  <si>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</si>
  <si>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</si>
  <si>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</si>
  <si>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</si>
  <si>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</si>
  <si>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</si>
  <si>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</si>
  <si>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</si>
  <si>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</si>
  <si>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</si>
  <si>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</si>
  <si>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</si>
  <si>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</si>
  <si>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</si>
  <si>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</si>
  <si>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</si>
  <si>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</si>
  <si>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</si>
  <si>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</si>
  <si>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</si>
  <si>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</si>
  <si>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</si>
  <si>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</si>
  <si>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</si>
  <si>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</si>
  <si>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</si>
  <si>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</si>
  <si>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</si>
  <si>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</si>
  <si>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</si>
  <si>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</si>
  <si>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</si>
  <si>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</si>
  <si>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</si>
  <si>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</si>
  <si>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</si>
  <si>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</si>
  <si>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</si>
  <si>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</si>
  <si>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</si>
  <si>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</si>
  <si>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</si>
  <si>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</si>
  <si>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</si>
  <si>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</si>
  <si>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</si>
  <si>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</si>
  <si>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</si>
  <si>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</si>
  <si>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</si>
  <si>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</si>
  <si>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</si>
  <si>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</si>
  <si>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</si>
  <si>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</si>
  <si>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</si>
  <si>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</si>
  <si>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</si>
  <si>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</si>
  <si>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</si>
  <si>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</si>
  <si>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</si>
  <si>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</si>
  <si>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</si>
  <si>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</si>
  <si>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</si>
  <si>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</si>
  <si>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</si>
  <si>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</si>
  <si>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</si>
  <si>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</si>
  <si>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</si>
  <si>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</si>
  <si>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</si>
  <si>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</si>
  <si>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</si>
  <si>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</si>
  <si>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</si>
  <si>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</si>
  <si>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</si>
  <si>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</si>
  <si>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</si>
  <si>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</si>
  <si>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</si>
  <si>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</si>
  <si>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</si>
  <si>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</si>
  <si>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</si>
  <si>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</si>
  <si>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</si>
  <si>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</si>
  <si>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</si>
  <si>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</si>
  <si>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</si>
  <si>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</si>
  <si>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</si>
  <si>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</si>
  <si>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</si>
  <si>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</si>
  <si>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</si>
  <si>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</si>
  <si>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</si>
  <si>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</si>
  <si>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</si>
  <si>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</si>
  <si>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</si>
  <si>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</si>
  <si>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</si>
  <si>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</si>
  <si>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</si>
  <si>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</si>
  <si>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</si>
  <si>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</si>
  <si>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</si>
  <si>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</si>
  <si>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</si>
  <si>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</si>
  <si>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</si>
  <si>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</si>
  <si>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</si>
  <si>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</si>
  <si>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</si>
  <si>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</si>
  <si>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</si>
  <si>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</si>
  <si>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</si>
  <si>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</si>
  <si>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</si>
  <si>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</si>
  <si>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</si>
  <si>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</si>
  <si>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</si>
  <si>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</si>
  <si>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</si>
  <si>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</si>
  <si>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</si>
  <si>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</si>
  <si>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</si>
  <si>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</si>
  <si>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</si>
  <si>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</si>
  <si>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</si>
  <si>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</si>
  <si>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</si>
  <si>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</si>
  <si>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</si>
  <si>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</si>
  <si>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</si>
  <si>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</si>
  <si>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</si>
  <si>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</si>
  <si>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</si>
  <si>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</si>
  <si>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</si>
  <si>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</si>
  <si>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</si>
  <si>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</si>
  <si>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</si>
  <si>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</si>
  <si>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</si>
  <si>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</si>
  <si>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</si>
  <si>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</si>
  <si>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</si>
  <si>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</si>
  <si>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</si>
  <si>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</si>
  <si>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</si>
  <si>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</si>
  <si>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</si>
  <si>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</si>
  <si>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</si>
  <si>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</si>
  <si>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</si>
  <si>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</si>
  <si>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</si>
  <si>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</si>
  <si>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</si>
  <si>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</si>
  <si>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</si>
  <si>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</si>
  <si>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</si>
  <si>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</si>
  <si>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</si>
  <si>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</si>
  <si>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</si>
  <si>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</si>
  <si>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</si>
  <si>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</si>
  <si>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</si>
  <si>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</si>
  <si>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</si>
  <si>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</si>
  <si>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</si>
  <si>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</si>
  <si>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</si>
  <si>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</si>
  <si>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</si>
  <si>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</si>
  <si>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</si>
  <si>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</si>
  <si>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</si>
  <si>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</si>
  <si>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</si>
  <si>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</si>
  <si>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</si>
  <si>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</si>
  <si>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</si>
  <si>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</si>
  <si>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</si>
  <si>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</si>
  <si>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</si>
  <si>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</si>
  <si>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</si>
  <si>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</si>
  <si>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</si>
  <si>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</si>
  <si>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</si>
  <si>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</si>
  <si>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</si>
  <si>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</si>
  <si>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</si>
  <si>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</si>
  <si>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</si>
  <si>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</si>
  <si>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</si>
  <si>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</si>
  <si>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</si>
  <si>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</si>
  <si>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</si>
  <si>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</si>
  <si>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</si>
  <si>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</si>
  <si>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</si>
  <si>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</si>
  <si>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</si>
  <si>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</si>
  <si>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</si>
  <si>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</si>
  <si>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</si>
  <si>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</si>
  <si>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</si>
  <si>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</si>
  <si>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</si>
  <si>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</si>
  <si>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</si>
  <si>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</si>
  <si>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</si>
  <si>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</si>
  <si>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</si>
  <si>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</si>
  <si>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</si>
  <si>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</si>
  <si>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</si>
  <si>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</si>
  <si>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</si>
  <si>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</si>
  <si>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</si>
  <si>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</si>
  <si>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</si>
  <si>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</si>
  <si>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</si>
  <si>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</si>
  <si>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</si>
  <si>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</si>
  <si>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</si>
  <si>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</si>
  <si>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</si>
  <si>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</si>
  <si>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</si>
  <si>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</si>
  <si>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</si>
  <si>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</si>
  <si>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</si>
  <si>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</si>
  <si>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</si>
  <si>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</si>
  <si>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</si>
  <si>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</si>
  <si>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</si>
  <si>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</si>
  <si>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</si>
  <si>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</si>
  <si>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</si>
  <si>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</si>
  <si>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</si>
  <si>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</si>
  <si>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</si>
  <si>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</si>
  <si>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</si>
  <si>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</si>
  <si>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</si>
  <si>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</si>
  <si>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</si>
  <si>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</si>
  <si>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</si>
  <si>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</si>
  <si>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</si>
  <si>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</si>
  <si>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</si>
  <si>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</si>
  <si>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</si>
  <si>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</si>
  <si>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</si>
  <si>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</si>
  <si>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</si>
  <si>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</si>
  <si>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</si>
  <si>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</si>
  <si>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</si>
  <si>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</si>
  <si>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</si>
  <si>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</si>
  <si>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</si>
  <si>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</si>
  <si>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</si>
  <si>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</si>
  <si>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</si>
  <si>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</si>
  <si>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</si>
  <si>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</si>
  <si>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</si>
  <si>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</si>
  <si>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</si>
  <si>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</si>
  <si>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</si>
  <si>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</si>
  <si>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</si>
  <si>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</si>
  <si>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</si>
  <si>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</si>
  <si>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</si>
  <si>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</si>
  <si>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</si>
  <si>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</si>
  <si>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</si>
  <si>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</si>
  <si>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</si>
  <si>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</si>
  <si>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</si>
  <si>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</si>
  <si>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</si>
  <si>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</si>
  <si>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</si>
  <si>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</si>
  <si>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</si>
  <si>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</si>
  <si>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</si>
  <si>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</si>
  <si>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</si>
  <si>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</si>
  <si>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</si>
  <si>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</si>
  <si>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</si>
  <si>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</si>
  <si>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</si>
  <si>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</si>
  <si>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</si>
  <si>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</si>
  <si>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</si>
  <si>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</si>
  <si>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</si>
  <si>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</si>
  <si>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</si>
  <si>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</si>
  <si>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</si>
  <si>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</si>
  <si>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</si>
  <si>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</si>
  <si>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</si>
  <si>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</si>
  <si>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</si>
  <si>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</si>
  <si>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</si>
  <si>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</si>
  <si>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</si>
  <si>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</si>
  <si>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</si>
  <si>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</si>
  <si>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</si>
  <si>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</si>
  <si>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</si>
  <si>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</si>
  <si>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</si>
  <si>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</si>
  <si>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</si>
  <si>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</si>
  <si>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</si>
  <si>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</si>
  <si>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</si>
  <si>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</si>
  <si>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</si>
  <si>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</si>
  <si>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</si>
  <si>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</si>
  <si>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</si>
  <si>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</si>
  <si>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</si>
  <si>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</si>
  <si>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</si>
  <si>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</si>
  <si>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</si>
  <si>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</si>
  <si>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</si>
  <si>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</si>
  <si>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</si>
  <si>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</si>
  <si>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</si>
  <si>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</si>
  <si>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</si>
  <si>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</si>
  <si>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</si>
  <si>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</si>
  <si>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</si>
  <si>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</si>
  <si>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</si>
  <si>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</si>
  <si>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</si>
  <si>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</si>
  <si>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</si>
  <si>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</si>
  <si>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</si>
  <si>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</si>
  <si>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</si>
  <si>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</si>
  <si>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</si>
  <si>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</si>
  <si>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</si>
  <si>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</si>
  <si>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</si>
  <si>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</si>
  <si>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</si>
  <si>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</si>
  <si>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</si>
  <si>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</si>
  <si>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</si>
  <si>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</si>
  <si>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</si>
  <si>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</si>
  <si>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</si>
  <si>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</si>
  <si>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</si>
  <si>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</si>
  <si>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</si>
  <si>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</si>
  <si>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</si>
  <si>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</si>
  <si>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</si>
  <si>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</si>
  <si>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</si>
  <si>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</si>
  <si>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</si>
  <si>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</si>
  <si>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</si>
  <si>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</si>
  <si>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</si>
  <si>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</si>
  <si>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</si>
  <si>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</si>
  <si>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</si>
  <si>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</si>
  <si>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</si>
  <si>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</si>
  <si>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</si>
  <si>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</si>
  <si>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</si>
  <si>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</si>
  <si>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</si>
  <si>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</si>
  <si>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</si>
  <si>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</si>
  <si>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</si>
  <si>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</si>
  <si>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</si>
  <si>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</si>
  <si>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</si>
  <si>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</si>
  <si>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</si>
  <si>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</si>
  <si>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</si>
  <si>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</si>
  <si>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</si>
  <si>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</si>
  <si>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</si>
  <si>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</si>
  <si>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</si>
  <si>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</si>
  <si>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</si>
  <si>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</si>
  <si>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</si>
  <si>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</si>
  <si>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</si>
  <si>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</si>
  <si>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</si>
  <si>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</si>
  <si>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</si>
  <si>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</si>
  <si>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</si>
  <si>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</si>
  <si>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</si>
  <si>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</si>
  <si>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</si>
  <si>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</si>
  <si>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</si>
  <si>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</si>
  <si>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</si>
  <si>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</si>
  <si>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</si>
  <si>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</si>
  <si>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</si>
  <si>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</si>
  <si>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</si>
  <si>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</si>
  <si>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</si>
  <si>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</si>
  <si>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</si>
  <si>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</si>
  <si>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</si>
  <si>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</si>
  <si>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</si>
  <si>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</si>
  <si>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</si>
  <si>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</si>
  <si>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</si>
  <si>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</si>
  <si>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</si>
  <si>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</si>
  <si>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</si>
  <si>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</si>
  <si>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</si>
  <si>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</si>
  <si>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</si>
  <si>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</si>
  <si>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</si>
  <si>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</si>
  <si>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</si>
  <si>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</si>
  <si>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</si>
  <si>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</si>
  <si>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</si>
  <si>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</si>
  <si>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</si>
  <si>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</si>
  <si>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</si>
  <si>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</si>
  <si>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</si>
  <si>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</si>
  <si>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</si>
  <si>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</si>
  <si>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</si>
  <si>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</si>
  <si>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</si>
  <si>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</si>
  <si>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</si>
  <si>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</si>
  <si>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</si>
  <si>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</si>
  <si>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</si>
  <si>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</si>
  <si>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</si>
  <si>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</si>
  <si>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</si>
  <si>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</si>
  <si>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</si>
  <si>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</si>
  <si>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</si>
  <si>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</si>
  <si>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</si>
  <si>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</si>
  <si>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</si>
  <si>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</si>
  <si>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</si>
  <si>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</si>
  <si>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</si>
  <si>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</si>
  <si>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</si>
  <si>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</si>
  <si>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</si>
  <si>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</si>
  <si>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</si>
  <si>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</si>
  <si>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</si>
  <si>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</si>
  <si>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</si>
  <si>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</si>
  <si>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</si>
  <si>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</si>
  <si>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</si>
  <si>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</si>
  <si>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</si>
  <si>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</si>
  <si>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</si>
  <si>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</si>
  <si>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</si>
  <si>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</si>
  <si>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</si>
  <si>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</si>
  <si>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</si>
  <si>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</si>
  <si>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</si>
  <si>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</si>
  <si>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</si>
  <si>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</si>
  <si>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</si>
  <si>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</si>
  <si>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</si>
  <si>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</si>
  <si>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</si>
  <si>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</si>
  <si>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</si>
  <si>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</si>
  <si>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</si>
  <si>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</si>
  <si>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</si>
  <si>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</si>
  <si>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</si>
  <si>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</si>
  <si>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</si>
  <si>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</si>
  <si>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</si>
  <si>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</si>
  <si>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</si>
  <si>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</si>
  <si>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</si>
  <si>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</si>
  <si>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</si>
  <si>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</si>
  <si>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</si>
  <si>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</si>
  <si>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</si>
  <si>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</si>
  <si>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</si>
  <si>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</si>
  <si>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</si>
  <si>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</si>
  <si>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</si>
  <si>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</si>
  <si>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</si>
  <si>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</si>
  <si>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</si>
  <si>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</si>
  <si>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</si>
  <si>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</si>
  <si>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</si>
  <si>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</si>
  <si>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</si>
  <si>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</si>
  <si>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</si>
  <si>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</si>
  <si>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</si>
  <si>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</si>
  <si>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</si>
  <si>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</si>
  <si>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</si>
  <si>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</si>
  <si>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</si>
  <si>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</si>
  <si>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</si>
  <si>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</si>
  <si>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</si>
  <si>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</si>
  <si>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</si>
  <si>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</si>
  <si>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</si>
  <si>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</si>
  <si>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</si>
  <si>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</si>
  <si>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</si>
  <si>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</si>
  <si>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</si>
  <si>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</si>
  <si>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</si>
  <si>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</si>
  <si>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</si>
  <si>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</si>
  <si>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</si>
  <si>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</si>
  <si>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</si>
  <si>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</si>
  <si>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</si>
  <si>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</si>
  <si>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</si>
  <si>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</si>
  <si>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</si>
  <si>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</si>
  <si>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</si>
  <si>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</si>
  <si>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</si>
  <si>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</si>
  <si>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</si>
  <si>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</si>
  <si>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</si>
  <si>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</si>
  <si>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</si>
  <si>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</si>
  <si>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</si>
  <si>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</si>
  <si>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</si>
  <si>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</si>
  <si>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</si>
  <si>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</si>
  <si>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</si>
  <si>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</si>
  <si>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</si>
  <si>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</si>
  <si>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</si>
  <si>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</si>
  <si>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</si>
  <si>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</si>
  <si>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</si>
  <si>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</si>
  <si>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</si>
  <si>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</si>
  <si>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</si>
  <si>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</si>
  <si>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</si>
  <si>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</si>
  <si>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</si>
  <si>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</si>
  <si>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</si>
  <si>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</si>
  <si>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</si>
  <si>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</si>
  <si>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</si>
  <si>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</si>
  <si>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</si>
  <si>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</si>
  <si>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</si>
  <si>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</si>
  <si>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</si>
  <si>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</si>
  <si>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</si>
  <si>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</si>
  <si>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</si>
  <si>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</si>
  <si>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</si>
  <si>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</si>
  <si>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</si>
  <si>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</si>
  <si>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</si>
  <si>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</si>
  <si>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</si>
  <si>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</si>
  <si>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</si>
  <si>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</si>
  <si>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</si>
  <si>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</si>
  <si>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</si>
  <si>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</si>
  <si>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</si>
  <si>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</si>
  <si>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</si>
  <si>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</si>
  <si>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</si>
  <si>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</si>
  <si>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</si>
  <si>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</si>
  <si>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</si>
  <si>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</si>
  <si>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</si>
  <si>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</si>
  <si>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</si>
  <si>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</si>
  <si>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</si>
  <si>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</si>
  <si>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</si>
  <si>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</si>
  <si>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</si>
  <si>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</si>
  <si>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</si>
  <si>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</si>
  <si>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</si>
  <si>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</si>
  <si>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</si>
  <si>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</si>
  <si>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</si>
  <si>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</si>
  <si>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</si>
  <si>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</si>
  <si>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</si>
  <si>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</si>
  <si>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</si>
  <si>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</si>
  <si>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</si>
  <si>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</si>
  <si>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</si>
  <si>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</si>
  <si>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</si>
  <si>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</si>
  <si>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</si>
  <si>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</si>
  <si>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</si>
  <si>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</si>
  <si>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</si>
  <si>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</si>
  <si>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</si>
  <si>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</si>
  <si>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</si>
  <si>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</si>
  <si>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</si>
  <si>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</si>
  <si>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</si>
  <si>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</si>
  <si>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</si>
  <si>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</si>
  <si>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</si>
  <si>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</si>
  <si>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</si>
  <si>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</si>
  <si>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</si>
  <si>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</si>
  <si>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</si>
  <si>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</si>
  <si>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</si>
  <si>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</si>
  <si>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</si>
  <si>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</si>
  <si>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</si>
  <si>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</si>
  <si>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</si>
  <si>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</si>
  <si>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</si>
  <si>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</si>
  <si>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</si>
  <si>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</si>
  <si>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</si>
  <si>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</si>
  <si>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</si>
  <si>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</si>
  <si>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</si>
  <si>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</si>
  <si>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</si>
  <si>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</si>
  <si>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</si>
  <si>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</si>
  <si>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</si>
  <si>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</si>
  <si>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</si>
  <si>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</si>
  <si>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</si>
  <si>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</si>
  <si>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</si>
  <si>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</si>
  <si>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</si>
  <si>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</si>
  <si>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</si>
  <si>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</si>
  <si>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</si>
  <si>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</si>
  <si>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</si>
  <si>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</si>
  <si>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</si>
  <si>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</si>
  <si>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</si>
  <si>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</si>
  <si>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</si>
  <si>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</si>
  <si>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</si>
  <si>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</si>
  <si>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</si>
  <si>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</si>
  <si>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</si>
  <si>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</si>
  <si>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</si>
  <si>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</si>
  <si>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</si>
  <si>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</si>
  <si>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</si>
  <si>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</si>
  <si>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</si>
  <si>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</si>
  <si>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</si>
  <si>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</si>
  <si>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</si>
  <si>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</si>
  <si>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</si>
  <si>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</si>
  <si>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</si>
  <si>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</si>
  <si>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</si>
  <si>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</si>
  <si>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</si>
  <si>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</si>
  <si>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</si>
  <si>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</si>
  <si>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</si>
  <si>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</si>
  <si>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</si>
  <si>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</si>
  <si>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</si>
  <si>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</si>
  <si>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</si>
  <si>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</si>
  <si>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</si>
  <si>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</si>
  <si>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</si>
  <si>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</si>
  <si>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</si>
  <si>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</si>
  <si>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</si>
  <si>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</si>
  <si>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</si>
  <si>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</si>
  <si>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</si>
  <si>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</si>
  <si>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</si>
  <si>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</si>
  <si>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</si>
  <si>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</si>
  <si>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</si>
  <si>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</si>
  <si>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</si>
  <si>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</si>
  <si>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</si>
  <si>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</si>
  <si>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</si>
  <si>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</si>
  <si>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</si>
  <si>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</si>
  <si>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</si>
  <si>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</si>
  <si>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</si>
  <si>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</si>
  <si>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</si>
  <si>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</si>
  <si>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</si>
  <si>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</si>
  <si>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</si>
  <si>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</si>
  <si>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</si>
  <si>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</si>
  <si>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</si>
  <si>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</si>
  <si>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</si>
  <si>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</si>
  <si>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</si>
  <si>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</si>
  <si>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</si>
  <si>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</si>
  <si>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</si>
  <si>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</si>
  <si>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</si>
  <si>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</si>
  <si>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</si>
  <si>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</si>
  <si>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</si>
  <si>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</si>
  <si>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</si>
  <si>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</si>
  <si>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</si>
  <si>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</si>
  <si>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</si>
  <si>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</si>
  <si>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</si>
  <si>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</si>
  <si>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</si>
  <si>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</si>
  <si>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</si>
  <si>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</si>
  <si>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</si>
  <si>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</si>
  <si>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</si>
  <si>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</si>
  <si>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</si>
  <si>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</si>
  <si>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</si>
  <si>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</si>
  <si>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</si>
  <si>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</si>
  <si>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</si>
  <si>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</si>
  <si>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</si>
  <si>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</si>
  <si>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</si>
  <si>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</si>
  <si>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</si>
  <si>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</si>
  <si>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</si>
  <si>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</si>
  <si>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</si>
  <si>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</si>
  <si>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</si>
  <si>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</si>
  <si>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</si>
  <si>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</si>
  <si>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</si>
  <si>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</si>
  <si>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</si>
  <si>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</si>
  <si>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</si>
  <si>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</si>
  <si>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</si>
  <si>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</si>
  <si>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</si>
  <si>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</si>
  <si>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</si>
  <si>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</si>
  <si>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</si>
  <si>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</si>
  <si>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</si>
  <si>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</si>
  <si>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</si>
  <si>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</si>
  <si>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</si>
  <si>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</si>
  <si>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</si>
  <si>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</si>
  <si>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</si>
  <si>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</si>
  <si>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</si>
  <si>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</si>
  <si>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</si>
  <si>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</si>
  <si>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</si>
  <si>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</si>
  <si>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</si>
  <si>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</si>
  <si>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</si>
  <si>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</si>
  <si>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</si>
  <si>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</si>
  <si>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</si>
  <si>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</si>
  <si>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</si>
  <si>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</si>
  <si>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</si>
  <si>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</si>
  <si>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</si>
  <si>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</si>
  <si>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</si>
  <si>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</si>
  <si>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</si>
  <si>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</si>
  <si>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</si>
  <si>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</si>
  <si>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</si>
  <si>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</si>
  <si>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</si>
  <si>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</si>
  <si>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</si>
  <si>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</si>
  <si>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</si>
  <si>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</si>
  <si>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</si>
  <si>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</si>
  <si>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</si>
  <si>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</si>
  <si>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</si>
  <si>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</si>
  <si>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</si>
  <si>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</si>
  <si>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</si>
  <si>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</si>
  <si>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</si>
  <si>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</si>
  <si>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</si>
  <si>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</si>
  <si>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</si>
  <si>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</si>
  <si>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</si>
  <si>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</si>
  <si>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</si>
  <si>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</si>
  <si>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</si>
  <si>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</si>
  <si>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</si>
  <si>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</si>
  <si>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</si>
  <si>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</si>
  <si>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</si>
  <si>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</si>
  <si>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</si>
  <si>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</si>
  <si>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</si>
  <si>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</si>
  <si>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</si>
  <si>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</si>
  <si>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</si>
  <si>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</si>
  <si>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</si>
  <si>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</si>
  <si>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</si>
  <si>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</si>
  <si>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</si>
  <si>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</si>
  <si>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</si>
  <si>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</si>
  <si>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</si>
  <si>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</si>
  <si>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</si>
  <si>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</si>
  <si>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</si>
  <si>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</si>
  <si>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</si>
  <si>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</si>
  <si>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</si>
  <si>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</si>
  <si>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</si>
  <si>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</si>
  <si>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</si>
  <si>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</si>
  <si>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</si>
  <si>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</si>
  <si>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</si>
  <si>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</si>
  <si>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</si>
  <si>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</si>
  <si>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</si>
  <si>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</si>
  <si>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</si>
  <si>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</si>
  <si>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</si>
  <si>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</si>
  <si>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</si>
  <si>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</si>
  <si>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</si>
  <si>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</si>
  <si>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</si>
  <si>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</si>
  <si>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</si>
  <si>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</si>
  <si>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</si>
  <si>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</si>
  <si>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</si>
  <si>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</si>
  <si>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</si>
  <si>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</si>
  <si>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</si>
  <si>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</si>
  <si>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</si>
  <si>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</si>
  <si>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</si>
  <si>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</si>
  <si>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</si>
  <si>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</si>
  <si>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</si>
  <si>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</si>
  <si>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</si>
  <si>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</si>
  <si>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</si>
  <si>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</si>
  <si>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</si>
  <si>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</si>
  <si>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</si>
  <si>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</si>
  <si>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</si>
  <si>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</si>
  <si>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</si>
  <si>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</si>
  <si>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</si>
  <si>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</si>
  <si>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</si>
  <si>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</si>
  <si>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</si>
  <si>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</si>
  <si>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</si>
  <si>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</si>
  <si>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</si>
  <si>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</si>
  <si>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</si>
  <si>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</si>
  <si>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</si>
  <si>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</si>
  <si>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</si>
  <si>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</si>
  <si>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</si>
  <si>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</si>
  <si>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</si>
  <si>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</si>
  <si>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</si>
  <si>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</si>
  <si>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</si>
  <si>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</si>
  <si>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</si>
  <si>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</si>
  <si>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</si>
  <si>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</si>
  <si>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</si>
  <si>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</si>
  <si>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</si>
  <si>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</si>
  <si>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</si>
  <si>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</si>
  <si>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</si>
  <si>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</si>
  <si>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</si>
  <si>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</si>
  <si>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</si>
  <si>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</si>
  <si>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</si>
  <si>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</si>
  <si>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</si>
  <si>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</si>
  <si>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</si>
  <si>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</si>
  <si>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</si>
  <si>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</si>
  <si>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</si>
  <si>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</si>
  <si>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</si>
  <si>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</si>
  <si>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</si>
  <si>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</si>
  <si>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</si>
  <si>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</si>
  <si>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</si>
  <si>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</si>
  <si>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</si>
  <si>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</si>
  <si>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</si>
  <si>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</si>
  <si>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</si>
  <si>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</si>
  <si>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</si>
  <si>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</si>
  <si>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</si>
  <si>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</si>
  <si>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</si>
  <si>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</si>
  <si>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</si>
  <si>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</si>
  <si>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</si>
  <si>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</si>
  <si>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</si>
  <si>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</si>
  <si>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</si>
  <si>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</si>
  <si>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</si>
  <si>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</si>
  <si>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</si>
  <si>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</si>
  <si>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</si>
  <si>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</si>
  <si>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</si>
  <si>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</si>
  <si>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</si>
  <si>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</si>
  <si>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</si>
  <si>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</si>
  <si>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</si>
  <si>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</si>
  <si>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</si>
  <si>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</si>
  <si>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</si>
  <si>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</si>
  <si>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</si>
  <si>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</si>
  <si>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</si>
  <si>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</si>
  <si>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</si>
  <si>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</si>
  <si>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</si>
  <si>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</si>
  <si>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</si>
  <si>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</si>
  <si>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</si>
  <si>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</si>
  <si>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</si>
  <si>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</si>
  <si>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</si>
  <si>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</si>
  <si>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</si>
  <si>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</si>
  <si>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</si>
  <si>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</si>
  <si>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</si>
  <si>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</si>
  <si>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</si>
  <si>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</si>
  <si>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</si>
  <si>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</si>
  <si>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</si>
  <si>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</si>
  <si>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</si>
  <si>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</si>
  <si>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</si>
  <si>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</si>
  <si>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</si>
  <si>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</si>
  <si>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</si>
  <si>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</si>
  <si>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</si>
  <si>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</si>
  <si>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</si>
  <si>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</si>
  <si>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</si>
  <si>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</si>
  <si>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</si>
  <si>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</si>
  <si>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</si>
  <si>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</si>
  <si>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</si>
  <si>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</si>
  <si>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</si>
  <si>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</si>
  <si>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</si>
  <si>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</si>
  <si>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</si>
  <si>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</si>
  <si>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</si>
  <si>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</si>
  <si>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</si>
  <si>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</si>
  <si>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</si>
  <si>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</si>
  <si>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</si>
  <si>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</si>
  <si>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</si>
  <si>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</si>
  <si>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</si>
  <si>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</si>
  <si>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</si>
  <si>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</si>
  <si>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</si>
  <si>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</si>
  <si>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</si>
  <si>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</si>
  <si>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</si>
  <si>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</si>
  <si>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</si>
  <si>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</si>
  <si>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</si>
  <si>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</si>
  <si>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</si>
  <si>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</si>
  <si>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</si>
  <si>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</si>
  <si>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</si>
  <si>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</si>
  <si>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</si>
  <si>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</si>
  <si>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</si>
  <si>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</si>
  <si>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</si>
  <si>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</si>
  <si>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</si>
  <si>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</si>
  <si>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</si>
  <si>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</si>
  <si>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</si>
  <si>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</si>
  <si>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</si>
  <si>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</si>
  <si>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</si>
  <si>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</si>
  <si>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</si>
  <si>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</si>
  <si>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</si>
  <si>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</si>
  <si>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</si>
  <si>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</si>
  <si>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</si>
  <si>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</si>
  <si>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</si>
  <si>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</si>
  <si>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</si>
  <si>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</si>
  <si>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</si>
  <si>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</si>
  <si>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</si>
  <si>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</si>
  <si>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</si>
  <si>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</si>
  <si>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</si>
  <si>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</si>
  <si>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</si>
  <si>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</si>
  <si>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</si>
  <si>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</si>
  <si>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</si>
  <si>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</si>
  <si>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</si>
  <si>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</si>
  <si>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</si>
  <si>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</si>
  <si>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</si>
  <si>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</si>
  <si>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</si>
  <si>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</si>
  <si>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</si>
  <si>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</si>
  <si>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</si>
  <si>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</si>
  <si>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</si>
  <si>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</si>
  <si>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</si>
  <si>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</si>
  <si>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</si>
  <si>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</si>
  <si>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</si>
  <si>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</si>
  <si>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</si>
  <si>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</si>
  <si>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</si>
  <si>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</si>
  <si>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</si>
  <si>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</si>
  <si>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</si>
  <si>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</si>
  <si>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</si>
  <si>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</si>
  <si>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</si>
  <si>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</si>
  <si>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</si>
  <si>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</si>
  <si>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</si>
  <si>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</si>
  <si>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</si>
  <si>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</si>
  <si>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</si>
  <si>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</si>
  <si>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</si>
  <si>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</si>
  <si>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</si>
  <si>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</si>
  <si>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</si>
  <si>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</si>
  <si>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</si>
  <si>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</si>
  <si>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</si>
  <si>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</si>
  <si>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</si>
  <si>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</si>
  <si>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</si>
  <si>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</si>
  <si>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</si>
  <si>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</si>
  <si>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</si>
  <si>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</si>
  <si>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</si>
  <si>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</si>
  <si>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</si>
  <si>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</si>
  <si>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</si>
  <si>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</si>
  <si>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</si>
  <si>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</si>
  <si>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</si>
  <si>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</si>
  <si>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</si>
  <si>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</si>
  <si>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</si>
  <si>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</si>
  <si>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</si>
  <si>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</si>
  <si>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</si>
  <si>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</si>
  <si>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</si>
  <si>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</si>
  <si>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</si>
  <si>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</si>
  <si>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</si>
  <si>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</si>
  <si>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</si>
  <si>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</si>
  <si>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</si>
  <si>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</si>
  <si>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</si>
  <si>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</si>
  <si>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</si>
  <si>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</si>
  <si>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</si>
  <si>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</si>
  <si>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</si>
  <si>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</si>
  <si>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</si>
  <si>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</si>
  <si>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</si>
  <si>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</si>
  <si>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</si>
  <si>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</si>
  <si>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</si>
  <si>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</si>
  <si>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</si>
  <si>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</si>
  <si>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</si>
  <si>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</si>
  <si>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</si>
  <si>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</si>
  <si>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</si>
  <si>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</si>
  <si>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</si>
  <si>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</si>
  <si>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</si>
  <si>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</si>
  <si>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</si>
  <si>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</si>
  <si>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</si>
  <si>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</si>
  <si>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</si>
  <si>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</si>
  <si>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</si>
  <si>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</si>
  <si>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</si>
  <si>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</si>
  <si>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</si>
  <si>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</si>
  <si>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</si>
  <si>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</si>
  <si>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</si>
  <si>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</si>
  <si>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</si>
  <si>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</si>
  <si>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</si>
  <si>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</si>
  <si>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</si>
  <si>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</si>
  <si>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</si>
  <si>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</si>
  <si>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</si>
  <si>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</si>
  <si>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</si>
  <si>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</si>
  <si>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</si>
  <si>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</si>
  <si>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</si>
  <si>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</si>
  <si>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</si>
  <si>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</si>
  <si>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</si>
  <si>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</si>
  <si>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</si>
  <si>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</si>
  <si>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</si>
  <si>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</si>
  <si>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</si>
  <si>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</si>
  <si>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</si>
  <si>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</si>
  <si>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</si>
  <si>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</si>
  <si>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</si>
  <si>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</si>
  <si>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</si>
  <si>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</si>
  <si>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</si>
  <si>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</si>
  <si>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</si>
  <si>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</si>
  <si>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</si>
  <si>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</si>
  <si>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</si>
  <si>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</si>
  <si>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</si>
  <si>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</si>
  <si>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</si>
  <si>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</si>
  <si>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</si>
  <si>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</si>
  <si>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</si>
  <si>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</si>
  <si>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</si>
  <si>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</si>
  <si>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</si>
  <si>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</si>
  <si>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</si>
  <si>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</si>
  <si>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</si>
  <si>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</si>
  <si>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</si>
  <si>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</si>
  <si>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</si>
  <si>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</si>
  <si>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</si>
  <si>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</si>
  <si>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</si>
  <si>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</si>
  <si>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</si>
  <si>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</si>
  <si>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</si>
  <si>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</si>
  <si>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</si>
  <si>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</si>
  <si>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</si>
  <si>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</si>
  <si>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</si>
  <si>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</si>
  <si>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</si>
  <si>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</si>
  <si>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</si>
  <si>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</si>
  <si>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</si>
  <si>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</si>
  <si>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</si>
  <si>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</si>
  <si>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</si>
  <si>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</si>
  <si>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</si>
  <si>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</si>
  <si>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</si>
  <si>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</si>
  <si>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</si>
  <si>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</si>
  <si>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</si>
  <si>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</si>
  <si>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</si>
  <si>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</si>
  <si>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</si>
  <si>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</si>
  <si>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</si>
  <si>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</si>
  <si>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</si>
  <si>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</si>
  <si>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</si>
  <si>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</si>
  <si>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</si>
  <si>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</si>
  <si>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</si>
  <si>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</si>
  <si>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</si>
  <si>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</si>
  <si>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</si>
  <si>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</si>
  <si>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</si>
  <si>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</si>
  <si>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</si>
  <si>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</si>
  <si>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</si>
  <si>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</si>
  <si>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</si>
  <si>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</si>
  <si>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</si>
  <si>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</si>
  <si>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</si>
  <si>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</si>
  <si>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</si>
  <si>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</si>
  <si>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</si>
  <si>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</si>
  <si>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</si>
  <si>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</si>
  <si>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</si>
  <si>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</si>
  <si>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</si>
  <si>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</si>
  <si>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</si>
  <si>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</si>
  <si>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</si>
  <si>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</si>
  <si>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</si>
  <si>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</si>
  <si>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</si>
  <si>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</si>
  <si>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</si>
  <si>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</si>
  <si>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</si>
  <si>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</si>
  <si>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</si>
  <si>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</si>
  <si>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</si>
  <si>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</si>
  <si>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</si>
  <si>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</si>
  <si>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</si>
  <si>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</si>
  <si>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</si>
  <si>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</si>
  <si>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</si>
  <si>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</si>
  <si>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</si>
  <si>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</si>
  <si>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</si>
  <si>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</si>
  <si>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</si>
  <si>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</si>
  <si>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</si>
  <si>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</si>
  <si>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</si>
  <si>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</si>
  <si>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</si>
  <si>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</si>
  <si>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</si>
  <si>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</si>
  <si>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</si>
  <si>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</si>
  <si>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</si>
  <si>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</si>
  <si>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</si>
  <si>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</si>
  <si>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</si>
  <si>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</si>
  <si>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</si>
  <si>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</si>
  <si>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</si>
  <si>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</si>
  <si>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</si>
  <si>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</si>
  <si>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</si>
  <si>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</si>
  <si>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</si>
  <si>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</si>
  <si>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</si>
  <si>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</si>
  <si>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</si>
  <si>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</si>
  <si>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</si>
  <si>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</si>
  <si>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</si>
  <si>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</si>
  <si>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</si>
  <si>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</si>
  <si>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</si>
  <si>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</si>
  <si>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</si>
  <si>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</si>
  <si>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</si>
  <si>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</si>
  <si>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</si>
  <si>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</si>
  <si>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</si>
  <si>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</si>
  <si>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</si>
  <si>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</si>
  <si>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</si>
  <si>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</si>
  <si>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</si>
  <si>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</si>
  <si>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</si>
  <si>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</si>
  <si>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</si>
  <si>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</si>
  <si>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</si>
  <si>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</si>
  <si>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</si>
  <si>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</si>
  <si>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</si>
  <si>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</si>
  <si>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</si>
  <si>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</si>
  <si>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</si>
  <si>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</si>
  <si>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</si>
  <si>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</si>
  <si>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</si>
  <si>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</si>
  <si>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</si>
  <si>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</si>
  <si>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</si>
  <si>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</si>
  <si>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</si>
  <si>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</si>
  <si>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</si>
  <si>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</si>
  <si>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</si>
  <si>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</si>
  <si>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</si>
  <si>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</si>
  <si>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</si>
  <si>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</si>
  <si>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</si>
  <si>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</si>
  <si>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</si>
  <si>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</si>
  <si>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</si>
  <si>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</si>
  <si>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</si>
  <si>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</si>
  <si>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</si>
  <si>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</si>
  <si>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</si>
  <si>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</si>
  <si>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</si>
  <si>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</si>
  <si>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</si>
  <si>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</si>
  <si>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</si>
  <si>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</si>
  <si>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</si>
  <si>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</si>
  <si>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</si>
  <si>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</si>
  <si>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</si>
  <si>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</si>
  <si>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</si>
  <si>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</si>
  <si>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</si>
  <si>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</si>
  <si>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</si>
  <si>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</si>
  <si>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</si>
  <si>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</si>
  <si>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</si>
  <si>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</si>
  <si>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</si>
  <si>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</si>
  <si>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</si>
  <si>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</si>
  <si>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</si>
  <si>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</si>
  <si>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</si>
  <si>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</si>
  <si>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</si>
  <si>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</si>
  <si>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</si>
  <si>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</si>
  <si>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</si>
  <si>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</si>
  <si>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</si>
  <si>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</si>
  <si>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</si>
  <si>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</si>
  <si>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</si>
  <si>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</si>
  <si>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</si>
  <si>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</si>
  <si>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</si>
  <si>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</si>
  <si>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</si>
  <si>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</si>
  <si>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</si>
  <si>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</si>
  <si>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</si>
  <si>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</si>
  <si>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</si>
  <si>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</si>
  <si>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</si>
  <si>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</si>
  <si>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</si>
  <si>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</si>
  <si>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</si>
  <si>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</si>
  <si>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</si>
  <si>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</si>
  <si>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</si>
  <si>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</si>
  <si>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</si>
  <si>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</si>
  <si>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</si>
  <si>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</si>
  <si>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</si>
  <si>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</si>
  <si>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</si>
  <si>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</si>
  <si>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</si>
  <si>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</si>
  <si>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</si>
  <si>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</si>
  <si>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</si>
  <si>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</si>
  <si>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</si>
  <si>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</si>
  <si>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</si>
  <si>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</si>
  <si>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</si>
  <si>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</si>
  <si>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</si>
  <si>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</si>
  <si>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</si>
  <si>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</si>
  <si>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</si>
  <si>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</si>
  <si>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</si>
  <si>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</si>
  <si>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</si>
  <si>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</si>
  <si>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</si>
  <si>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</si>
  <si>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</si>
  <si>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</si>
  <si>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</si>
  <si>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</si>
  <si>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</si>
  <si>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</si>
  <si>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</si>
  <si>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</si>
  <si>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</si>
  <si>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</si>
  <si>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</si>
  <si>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</si>
  <si>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</si>
  <si>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</si>
  <si>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</si>
  <si>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</si>
  <si>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</si>
  <si>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</si>
  <si>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</si>
  <si>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</si>
  <si>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</si>
  <si>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</si>
  <si>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</si>
  <si>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</si>
  <si>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</si>
  <si>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</si>
  <si>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</si>
  <si>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</si>
  <si>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</si>
  <si>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</si>
  <si>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</si>
  <si>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</si>
  <si>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</si>
  <si>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</si>
  <si>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</si>
  <si>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</si>
  <si>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</si>
  <si>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</si>
  <si>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</si>
  <si>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</si>
  <si>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</si>
  <si>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</si>
  <si>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</si>
  <si>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</si>
  <si>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</si>
  <si>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</si>
  <si>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</si>
  <si>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</si>
  <si>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</si>
  <si>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</si>
  <si>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</si>
  <si>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</si>
  <si>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</si>
  <si>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</si>
  <si>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</si>
  <si>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</si>
  <si>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</si>
  <si>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</si>
  <si>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</si>
  <si>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</si>
  <si>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</si>
  <si>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</si>
  <si>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</si>
  <si>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</si>
  <si>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</si>
  <si>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</si>
  <si>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</si>
  <si>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</si>
  <si>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</si>
  <si>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</si>
  <si>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</si>
  <si>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</si>
  <si>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</si>
  <si>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</si>
  <si>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</si>
  <si>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</si>
  <si>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</si>
  <si>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</si>
  <si>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</si>
  <si>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</si>
  <si>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</si>
  <si>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</si>
  <si>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</si>
  <si>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</si>
  <si>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</si>
  <si>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</si>
  <si>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</si>
  <si>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</si>
  <si>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</si>
  <si>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</si>
  <si>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</si>
  <si>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</si>
  <si>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</si>
  <si>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</si>
  <si>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</si>
  <si>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</si>
  <si>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</si>
  <si>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</si>
  <si>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</si>
  <si>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</si>
  <si>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</si>
  <si>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</si>
  <si>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</si>
  <si>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</si>
  <si>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</si>
  <si>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</si>
  <si>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</si>
  <si>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</si>
  <si>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</si>
  <si>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</si>
  <si>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</si>
  <si>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</si>
  <si>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</si>
  <si>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</si>
  <si>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</si>
  <si>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</si>
  <si>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</si>
  <si>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</si>
  <si>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</si>
  <si>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</si>
  <si>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</si>
  <si>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</si>
  <si>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</si>
  <si>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</si>
  <si>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</si>
  <si>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</si>
  <si>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</si>
  <si>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</si>
  <si>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</si>
  <si>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</si>
  <si>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</si>
  <si>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</si>
  <si>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</si>
  <si>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</si>
  <si>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</si>
  <si>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</si>
  <si>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</si>
  <si>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</si>
  <si>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</si>
  <si>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</si>
  <si>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</si>
  <si>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</si>
  <si>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</si>
  <si>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</si>
  <si>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</si>
  <si>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</si>
  <si>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</si>
  <si>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</si>
  <si>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</si>
  <si>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</si>
  <si>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</si>
  <si>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</si>
  <si>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</si>
  <si>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</si>
  <si>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</si>
  <si>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</si>
  <si>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</si>
  <si>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</si>
  <si>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</si>
  <si>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</si>
  <si>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</si>
  <si>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</si>
  <si>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</si>
  <si>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</si>
  <si>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</si>
  <si>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</si>
  <si>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</si>
  <si>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</si>
  <si>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</si>
  <si>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</si>
  <si>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</si>
  <si>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</si>
  <si>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</si>
  <si>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</si>
  <si>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</si>
  <si>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</si>
  <si>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</si>
  <si>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</si>
  <si>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</si>
  <si>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</si>
  <si>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</si>
  <si>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</si>
  <si>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</si>
  <si>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</si>
  <si>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</si>
  <si>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</si>
  <si>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</si>
  <si>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</si>
  <si>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</si>
  <si>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</si>
  <si>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</si>
  <si>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</si>
  <si>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</si>
  <si>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</si>
  <si>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</si>
  <si>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</si>
  <si>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</si>
  <si>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</si>
  <si>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</si>
  <si>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</si>
  <si>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</si>
  <si>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</si>
  <si>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</si>
  <si>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</si>
  <si>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</si>
  <si>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</si>
  <si>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</si>
  <si>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</si>
  <si>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</si>
  <si>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</si>
  <si>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</si>
  <si>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</si>
  <si>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</si>
  <si>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</si>
  <si>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</si>
  <si>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</si>
  <si>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</si>
  <si>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</si>
  <si>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</si>
  <si>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</si>
  <si>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</si>
  <si>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</si>
  <si>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</si>
  <si>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</si>
  <si>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</si>
  <si>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</si>
  <si>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</si>
  <si>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</si>
  <si>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</si>
  <si>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</si>
  <si>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</si>
  <si>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</si>
  <si>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</si>
  <si>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</si>
  <si>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</si>
  <si>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</si>
  <si>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</si>
  <si>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</si>
  <si>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</si>
  <si>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</si>
  <si>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</si>
  <si>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</si>
  <si>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</si>
  <si>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</si>
  <si>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</si>
  <si>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</si>
  <si>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</si>
  <si>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</si>
  <si>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</si>
  <si>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</si>
  <si>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</si>
  <si>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</si>
  <si>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</si>
  <si>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</si>
  <si>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</si>
  <si>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</si>
  <si>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</si>
  <si>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</si>
  <si>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</si>
  <si>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</si>
  <si>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</si>
  <si>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</si>
  <si>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</si>
  <si>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</si>
  <si>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</si>
  <si>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</si>
  <si>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</si>
  <si>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</si>
  <si>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</si>
  <si>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</si>
  <si>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</si>
  <si>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</si>
  <si>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</si>
  <si>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</si>
  <si>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</si>
  <si>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</si>
  <si>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</si>
  <si>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</si>
  <si>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</si>
  <si>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</si>
  <si>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</si>
  <si>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</si>
  <si>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</si>
  <si>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</si>
  <si>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</si>
  <si>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</si>
  <si>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</si>
  <si>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</si>
  <si>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</si>
  <si>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</si>
  <si>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</si>
  <si>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</si>
  <si>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</si>
  <si>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</si>
  <si>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</si>
  <si>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</si>
  <si>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</si>
  <si>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</si>
  <si>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</si>
  <si>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</si>
  <si>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</si>
  <si>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</si>
  <si>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</si>
  <si>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</si>
  <si>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</si>
  <si>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</si>
  <si>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</si>
  <si>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</si>
  <si>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</si>
  <si>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</si>
  <si>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</si>
  <si>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</si>
  <si>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</si>
  <si>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</si>
  <si>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</si>
  <si>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</si>
  <si>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</si>
  <si>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</si>
  <si>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</si>
  <si>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</si>
  <si>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</si>
  <si>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</si>
  <si>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</si>
  <si>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</si>
  <si>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</si>
  <si>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</si>
  <si>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</si>
  <si>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</si>
  <si>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</si>
  <si>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</si>
  <si>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</si>
  <si>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</si>
  <si>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</si>
  <si>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</si>
  <si>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</si>
  <si>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</si>
  <si>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</si>
  <si>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</si>
  <si>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</si>
  <si>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</si>
  <si>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</si>
  <si>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</si>
  <si>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</si>
  <si>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</si>
  <si>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</si>
  <si>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</si>
  <si>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</si>
  <si>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</si>
  <si>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</si>
  <si>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</si>
  <si>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</si>
  <si>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</si>
  <si>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</si>
  <si>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</si>
  <si>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</si>
  <si>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</si>
  <si>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</si>
  <si>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</si>
  <si>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</si>
  <si>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</si>
  <si>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</si>
  <si>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</si>
  <si>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</si>
  <si>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</si>
  <si>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</si>
  <si>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</si>
  <si>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</si>
  <si>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</si>
  <si>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</si>
  <si>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</si>
  <si>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</si>
  <si>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</si>
  <si>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</si>
  <si>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</si>
  <si>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</si>
  <si>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</si>
  <si>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</si>
  <si>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</si>
  <si>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</si>
  <si>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</si>
  <si>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</si>
  <si>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</si>
  <si>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</si>
  <si>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</si>
  <si>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</si>
  <si>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</si>
  <si>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</si>
  <si>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</si>
  <si>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</si>
  <si>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</si>
  <si>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</si>
  <si>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</si>
  <si>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</si>
  <si>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</si>
  <si>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</si>
  <si>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</si>
  <si>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</si>
  <si>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</si>
  <si>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</si>
  <si>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</si>
  <si>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</si>
  <si>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</si>
  <si>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</si>
  <si>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</si>
  <si>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</si>
  <si>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</si>
  <si>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</si>
  <si>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</si>
  <si>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</si>
  <si>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</si>
  <si>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</si>
  <si>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</si>
  <si>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</si>
  <si>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</si>
  <si>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</si>
  <si>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</si>
  <si>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</si>
  <si>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</si>
  <si>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</si>
  <si>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</si>
  <si>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</si>
  <si>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</si>
  <si>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</si>
  <si>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</si>
  <si>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</si>
  <si>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</si>
  <si>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</si>
  <si>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</si>
  <si>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</si>
  <si>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</si>
  <si>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</si>
  <si>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</si>
  <si>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</si>
  <si>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</si>
  <si>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</si>
  <si>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</si>
  <si>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</si>
  <si>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</si>
  <si>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</si>
  <si>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</si>
  <si>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</si>
  <si>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</si>
  <si>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</si>
  <si>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</si>
  <si>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</si>
  <si>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</si>
  <si>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</si>
  <si>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</si>
  <si>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</si>
  <si>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</si>
  <si>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</si>
  <si>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</si>
  <si>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</si>
  <si>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</si>
  <si>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</si>
  <si>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</si>
  <si>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</si>
  <si>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</si>
  <si>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</si>
  <si>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</si>
  <si>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</si>
  <si>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</si>
  <si>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</si>
  <si>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</si>
  <si>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</si>
  <si>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</si>
  <si>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</si>
  <si>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</si>
  <si>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</si>
  <si>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</si>
  <si>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</si>
  <si>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</si>
  <si>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</si>
  <si>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</si>
  <si>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</si>
  <si>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</si>
  <si>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</si>
  <si>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</si>
  <si>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</si>
  <si>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</si>
  <si>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</si>
  <si>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</si>
  <si>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</si>
  <si>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</si>
  <si>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</si>
  <si>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</si>
  <si>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</si>
  <si>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</si>
  <si>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</si>
  <si>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</si>
  <si>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</si>
  <si>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</si>
  <si>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</si>
  <si>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</si>
  <si>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</si>
  <si>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</si>
  <si>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</si>
  <si>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</si>
  <si>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</si>
  <si>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</si>
  <si>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</si>
  <si>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</si>
  <si>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</si>
  <si>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</si>
  <si>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</si>
  <si>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</si>
  <si>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</si>
  <si>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</si>
  <si>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</si>
  <si>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</si>
  <si>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</si>
  <si>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</si>
  <si>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</si>
  <si>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</si>
  <si>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</si>
  <si>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</si>
  <si>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</si>
  <si>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</si>
  <si>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</si>
  <si>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</si>
  <si>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</si>
  <si>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</si>
  <si>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</si>
  <si>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</si>
  <si>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</si>
  <si>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</si>
  <si>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</si>
  <si>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</si>
  <si>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</si>
  <si>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</si>
  <si>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</si>
  <si>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</si>
  <si>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</si>
  <si>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</si>
  <si>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</si>
  <si>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</si>
  <si>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</si>
  <si>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</si>
  <si>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</si>
  <si>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</si>
  <si>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</si>
  <si>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</si>
  <si>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</si>
  <si>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</si>
  <si>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</si>
  <si>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</si>
  <si>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</si>
  <si>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</si>
  <si>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</si>
  <si>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</si>
  <si>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</si>
  <si>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</si>
  <si>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</si>
  <si>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</si>
  <si>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</si>
  <si>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</si>
  <si>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</si>
  <si>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</si>
  <si>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</si>
  <si>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</si>
  <si>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</si>
  <si>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</si>
  <si>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</si>
  <si>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</si>
  <si>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</si>
  <si>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</si>
  <si>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</si>
  <si>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</si>
  <si>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</si>
  <si>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</si>
  <si>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</si>
  <si>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</si>
  <si>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</si>
  <si>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</si>
  <si>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</si>
  <si>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</si>
  <si>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</si>
  <si>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</si>
  <si>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</si>
  <si>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</si>
  <si>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</si>
  <si>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</si>
  <si>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</si>
  <si>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</si>
  <si>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</si>
  <si>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</si>
  <si>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</si>
  <si>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</si>
  <si>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</si>
  <si>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</si>
  <si>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</si>
  <si>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</si>
  <si>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</si>
  <si>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</si>
  <si>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</si>
  <si>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</si>
  <si>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</si>
  <si>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</si>
  <si>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</si>
  <si>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</si>
  <si>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</si>
  <si>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</si>
  <si>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</si>
  <si>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</si>
  <si>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</si>
  <si>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</si>
  <si>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</si>
  <si>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</si>
  <si>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</si>
  <si>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</si>
  <si>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</si>
  <si>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</si>
  <si>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</si>
  <si>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</si>
  <si>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</si>
  <si>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</si>
  <si>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</si>
  <si>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</si>
  <si>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</si>
  <si>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</si>
  <si>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</si>
  <si>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</si>
  <si>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</si>
  <si>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</si>
  <si>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</si>
  <si>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</si>
  <si>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</si>
  <si>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</si>
  <si>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</si>
  <si>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</si>
  <si>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</si>
  <si>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</si>
  <si>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</si>
  <si>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</si>
  <si>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</si>
  <si>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</si>
  <si>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</si>
  <si>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</si>
  <si>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</si>
  <si>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</si>
  <si>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</si>
  <si>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</si>
  <si>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</si>
  <si>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</si>
  <si>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</si>
  <si>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</si>
  <si>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</si>
  <si>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</si>
  <si>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</si>
  <si>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</si>
  <si>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</si>
  <si>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</si>
  <si>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</si>
  <si>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</si>
  <si>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</si>
  <si>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</si>
  <si>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</si>
  <si>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</si>
  <si>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</si>
  <si>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</si>
  <si>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</si>
  <si>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</si>
  <si>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</si>
  <si>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</si>
  <si>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</si>
  <si>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</si>
  <si>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</si>
  <si>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</si>
  <si>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</si>
  <si>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</si>
  <si>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</si>
  <si>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</si>
  <si>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</si>
  <si>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</si>
  <si>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</si>
  <si>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</si>
  <si>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</si>
  <si>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</si>
  <si>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</si>
  <si>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</si>
  <si>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</si>
  <si>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</si>
  <si>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</si>
  <si>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</si>
  <si>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</si>
  <si>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</si>
  <si>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</si>
  <si>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</si>
  <si>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</si>
  <si>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</si>
  <si>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</si>
  <si>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</si>
  <si>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</si>
  <si>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</si>
  <si>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</si>
  <si>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</si>
  <si>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</si>
  <si>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</si>
  <si>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</si>
  <si>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</si>
  <si>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</si>
  <si>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</si>
  <si>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</si>
  <si>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</si>
  <si>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</si>
  <si>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</si>
  <si>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</si>
  <si>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</si>
  <si>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</si>
  <si>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</si>
  <si>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</si>
  <si>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</si>
  <si>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</si>
  <si>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</si>
  <si>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</si>
  <si>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</si>
  <si>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</si>
  <si>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</si>
  <si>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</si>
  <si>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</si>
  <si>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</si>
  <si>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</si>
  <si>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</si>
  <si>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</si>
  <si>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</si>
  <si>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</si>
  <si>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</si>
  <si>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</si>
  <si>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</si>
  <si>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</si>
  <si>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</si>
  <si>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</si>
  <si>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</si>
  <si>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</si>
  <si>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</si>
  <si>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</si>
  <si>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</si>
  <si>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</si>
  <si>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</si>
  <si>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</si>
  <si>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</si>
  <si>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</si>
  <si>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</si>
  <si>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</si>
  <si>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</si>
  <si>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</si>
  <si>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</si>
  <si>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</si>
  <si>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</si>
  <si>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</si>
  <si>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</si>
  <si>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</si>
  <si>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</si>
  <si>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</si>
  <si>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</si>
  <si>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</si>
  <si>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</si>
  <si>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</si>
  <si>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</si>
  <si>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</si>
  <si>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</si>
  <si>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</si>
  <si>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</si>
  <si>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</si>
  <si>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</si>
  <si>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</si>
  <si>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</si>
  <si>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</si>
  <si>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</si>
  <si>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</si>
  <si>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</si>
  <si>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</si>
  <si>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</si>
  <si>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</si>
  <si>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</si>
  <si>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</si>
  <si>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</si>
  <si>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</si>
  <si>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</si>
  <si>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</si>
  <si>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</si>
  <si>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</si>
  <si>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</si>
  <si>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</si>
  <si>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</si>
  <si>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</si>
  <si>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</si>
  <si>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</si>
  <si>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</si>
  <si>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</si>
  <si>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</si>
  <si>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</si>
  <si>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</si>
  <si>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</si>
  <si>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</si>
  <si>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</si>
  <si>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</si>
  <si>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</si>
  <si>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</si>
  <si>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</si>
  <si>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</si>
  <si>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</si>
  <si>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</si>
  <si>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</si>
  <si>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</si>
  <si>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</si>
  <si>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</si>
  <si>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</si>
  <si>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</si>
  <si>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</si>
  <si>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</si>
  <si>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</si>
  <si>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</si>
  <si>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</si>
  <si>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</si>
  <si>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</si>
  <si>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</si>
  <si>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</si>
  <si>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</si>
  <si>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</si>
  <si>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</si>
  <si>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</si>
  <si>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</si>
  <si>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</si>
  <si>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</si>
  <si>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</si>
  <si>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</si>
  <si>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</si>
  <si>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</si>
  <si>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</si>
  <si>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</si>
  <si>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</si>
  <si>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</si>
  <si>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</si>
  <si>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</si>
  <si>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</si>
  <si>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</si>
  <si>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</si>
  <si>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</si>
  <si>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</si>
  <si>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</si>
  <si>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</si>
  <si>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</si>
  <si>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</si>
  <si>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</si>
  <si>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</si>
  <si>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</si>
  <si>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</si>
  <si>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</si>
  <si>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</si>
  <si>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</si>
  <si>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</si>
  <si>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</si>
  <si>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</si>
  <si>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</si>
  <si>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</si>
  <si>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</si>
  <si>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</si>
  <si>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</si>
  <si>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</si>
  <si>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</si>
  <si>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</si>
  <si>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</si>
  <si>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</si>
  <si>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</si>
  <si>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</si>
  <si>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</si>
  <si>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</si>
  <si>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</si>
  <si>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</si>
  <si>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</si>
  <si>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</si>
  <si>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</si>
  <si>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</si>
  <si>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</si>
  <si>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</si>
  <si>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</si>
  <si>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</si>
  <si>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</si>
  <si>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</si>
  <si>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</si>
  <si>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</si>
  <si>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</si>
  <si>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</si>
  <si>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</si>
  <si>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</si>
  <si>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</si>
  <si>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</si>
  <si>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</si>
  <si>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</si>
  <si>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</si>
  <si>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</si>
  <si>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</si>
  <si>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</si>
  <si>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</si>
  <si>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</si>
  <si>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</si>
  <si>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</si>
  <si>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</si>
  <si>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</si>
  <si>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</si>
  <si>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</si>
  <si>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</si>
  <si>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</si>
  <si>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</si>
  <si>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</si>
  <si>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</si>
  <si>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</si>
  <si>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</si>
  <si>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</si>
  <si>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</si>
  <si>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</si>
  <si>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</si>
  <si>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</si>
  <si>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</si>
  <si>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</si>
  <si>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</si>
  <si>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</si>
  <si>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</si>
  <si>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</si>
  <si>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</si>
  <si>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</si>
  <si>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</si>
  <si>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</si>
  <si>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</si>
  <si>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</si>
  <si>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</si>
  <si>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</si>
  <si>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</si>
  <si>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</si>
  <si>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</si>
  <si>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</si>
  <si>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</si>
  <si>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</si>
  <si>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</si>
  <si>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</si>
  <si>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</si>
  <si>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</si>
  <si>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</si>
  <si>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</si>
  <si>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</si>
  <si>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</si>
  <si>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</si>
  <si>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</si>
  <si>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</si>
  <si>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</si>
  <si>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</si>
  <si>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</si>
  <si>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</si>
  <si>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</si>
  <si>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</si>
  <si>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</si>
  <si>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</si>
  <si>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</si>
  <si>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</si>
  <si>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</si>
  <si>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</si>
  <si>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</si>
  <si>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</si>
  <si>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</si>
  <si>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</si>
  <si>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</si>
  <si>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</si>
  <si>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</si>
  <si>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</si>
  <si>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</si>
  <si>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</si>
  <si>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</si>
  <si>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</si>
  <si>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</si>
  <si>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</si>
  <si>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</si>
  <si>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</si>
  <si>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</si>
  <si>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</si>
  <si>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</si>
  <si>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</si>
  <si>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</si>
  <si>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</si>
  <si>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</si>
  <si>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</si>
  <si>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</si>
  <si>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</si>
  <si>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</si>
  <si>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</si>
  <si>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</si>
  <si>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</si>
  <si>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</si>
  <si>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</si>
  <si>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</si>
  <si>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</si>
  <si>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</si>
  <si>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</si>
  <si>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</si>
  <si>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</si>
  <si>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</si>
  <si>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</si>
  <si>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</si>
  <si>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</si>
  <si>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</si>
  <si>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</si>
  <si>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</si>
  <si>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</si>
  <si>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</si>
  <si>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</si>
  <si>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</si>
  <si>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</si>
  <si>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</si>
  <si>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</si>
  <si>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</si>
  <si>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</si>
  <si>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</si>
  <si>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</si>
  <si>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</si>
  <si>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</si>
  <si>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</si>
  <si>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</si>
  <si>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</si>
  <si>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</si>
  <si>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</si>
  <si>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</si>
  <si>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</si>
  <si>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</si>
  <si>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</si>
  <si>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</si>
  <si>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</si>
  <si>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</si>
  <si>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</si>
  <si>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</si>
  <si>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</si>
  <si>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</si>
  <si>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</si>
  <si>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</si>
  <si>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</si>
  <si>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</si>
  <si>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</si>
  <si>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</si>
  <si>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</si>
  <si>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</si>
  <si>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</si>
  <si>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</si>
  <si>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</si>
  <si>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</si>
  <si>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</si>
  <si>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</si>
  <si>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</si>
  <si>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</si>
  <si>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</si>
  <si>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</si>
  <si>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</si>
  <si>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</si>
  <si>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</si>
  <si>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</si>
  <si>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</si>
  <si>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</si>
  <si>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</si>
  <si>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</si>
  <si>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</si>
  <si>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</si>
  <si>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</si>
  <si>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</si>
  <si>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</si>
  <si>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</si>
  <si>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</si>
  <si>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</si>
  <si>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</si>
  <si>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</si>
  <si>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</si>
  <si>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</si>
  <si>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</si>
  <si>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</si>
  <si>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</si>
  <si>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</si>
  <si>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</si>
  <si>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</si>
  <si>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</si>
  <si>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</si>
  <si>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</si>
  <si>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</si>
  <si>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</si>
  <si>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</si>
  <si>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</si>
  <si>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</si>
  <si>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</si>
  <si>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</si>
  <si>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</si>
  <si>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</si>
  <si>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</si>
  <si>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</si>
  <si>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</si>
  <si>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</si>
  <si>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</si>
  <si>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</si>
  <si>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</si>
  <si>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</si>
  <si>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</si>
  <si>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</si>
  <si>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</si>
  <si>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</si>
  <si>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</si>
  <si>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</si>
  <si>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</si>
  <si>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</si>
  <si>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</si>
  <si>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</si>
  <si>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</si>
  <si>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</si>
  <si>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</si>
  <si>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</si>
  <si>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</si>
  <si>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</si>
  <si>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</si>
  <si>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</si>
  <si>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</si>
  <si>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</si>
  <si>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</si>
  <si>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</si>
  <si>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</si>
  <si>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</si>
  <si>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</si>
  <si>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</si>
  <si>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</si>
  <si>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</si>
  <si>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</si>
  <si>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</si>
  <si>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</si>
  <si>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</si>
  <si>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</si>
  <si>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</si>
  <si>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</si>
  <si>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</si>
  <si>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</si>
  <si>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</si>
  <si>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</si>
  <si>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</si>
  <si>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</si>
  <si>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</si>
  <si>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</si>
  <si>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</si>
  <si>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</si>
  <si>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</si>
  <si>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</si>
  <si>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</si>
  <si>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</si>
  <si>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</si>
  <si>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</si>
  <si>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</si>
  <si>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</si>
  <si>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</si>
  <si>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</si>
  <si>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</si>
  <si>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</si>
  <si>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</si>
  <si>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</si>
  <si>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</si>
  <si>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</si>
  <si>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</si>
  <si>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</si>
  <si>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</si>
  <si>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</si>
  <si>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</si>
  <si>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</si>
  <si>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</si>
  <si>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</si>
  <si>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</si>
  <si>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</si>
  <si>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</si>
  <si>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</si>
  <si>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</si>
  <si>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</si>
  <si>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</si>
  <si>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</si>
  <si>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</si>
  <si>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</si>
  <si>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</si>
  <si>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</si>
  <si>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</si>
  <si>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</si>
  <si>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</si>
  <si>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</si>
  <si>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</si>
  <si>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</si>
  <si>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</si>
  <si>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</si>
  <si>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</si>
  <si>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</si>
  <si>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</si>
  <si>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</si>
  <si>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</si>
  <si>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</si>
  <si>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</si>
  <si>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</si>
  <si>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</si>
  <si>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</si>
  <si>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</si>
  <si>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</si>
  <si>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</si>
  <si>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</si>
  <si>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</si>
  <si>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</si>
  <si>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</si>
  <si>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</si>
  <si>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</si>
  <si>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</si>
  <si>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</si>
  <si>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</si>
  <si>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</si>
  <si>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</si>
  <si>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</si>
  <si>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</si>
  <si>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</si>
  <si>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</si>
  <si>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</si>
  <si>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</si>
  <si>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</si>
  <si>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</si>
  <si>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</si>
  <si>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</si>
  <si>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</si>
  <si>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</si>
  <si>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</si>
  <si>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</si>
  <si>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</si>
  <si>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</si>
  <si>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</si>
  <si>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</si>
  <si>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</si>
  <si>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</si>
  <si>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</si>
  <si>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</si>
  <si>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</si>
  <si>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</si>
  <si>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</si>
  <si>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</si>
  <si>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</si>
  <si>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</si>
  <si>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</si>
  <si>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</si>
  <si>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</si>
  <si>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</si>
  <si>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</si>
  <si>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</si>
  <si>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</si>
  <si>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</si>
  <si>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</si>
  <si>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</si>
  <si>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</si>
  <si>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</si>
  <si>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</si>
  <si>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</si>
  <si>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</si>
  <si>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</si>
  <si>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</si>
  <si>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</si>
  <si>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</si>
  <si>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</si>
  <si>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</si>
  <si>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</si>
  <si>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</si>
  <si>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</si>
  <si>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</si>
  <si>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</si>
  <si>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</si>
  <si>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</si>
  <si>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</si>
  <si>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</si>
  <si>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</si>
  <si>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</si>
  <si>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</si>
  <si>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</si>
  <si>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</si>
  <si>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</si>
  <si>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</si>
  <si>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</si>
  <si>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</si>
  <si>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</si>
  <si>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</si>
  <si>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</si>
  <si>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</si>
  <si>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</si>
  <si>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</si>
  <si>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</si>
  <si>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</si>
  <si>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</si>
  <si>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</si>
  <si>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</si>
  <si>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</si>
  <si>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</si>
  <si>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</si>
  <si>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</si>
  <si>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</si>
  <si>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</si>
  <si>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</si>
  <si>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</si>
  <si>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</si>
  <si>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</si>
  <si>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</si>
  <si>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</si>
  <si>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</si>
  <si>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</si>
  <si>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</si>
  <si>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</si>
  <si>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</si>
  <si>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</si>
  <si>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</si>
  <si>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</si>
  <si>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</si>
  <si>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</si>
  <si>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</si>
  <si>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</si>
  <si>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</si>
  <si>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</si>
  <si>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</si>
  <si>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</si>
  <si>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</si>
  <si>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</si>
  <si>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</si>
  <si>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</si>
  <si>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</si>
  <si>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</si>
  <si>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</si>
  <si>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</si>
  <si>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</si>
  <si>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</si>
  <si>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</si>
  <si>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</si>
  <si>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</si>
  <si>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</si>
  <si>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</si>
  <si>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</si>
  <si>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</si>
  <si>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</si>
  <si>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</si>
  <si>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</si>
  <si>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</si>
  <si>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</si>
  <si>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</si>
  <si>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</si>
  <si>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</si>
  <si>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</si>
  <si>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</si>
  <si>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</si>
  <si>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</si>
  <si>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</si>
  <si>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</si>
  <si>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</si>
  <si>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</si>
  <si>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</si>
  <si>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</si>
  <si>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</si>
  <si>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</si>
  <si>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</si>
  <si>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</si>
  <si>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</si>
  <si>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</si>
  <si>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</si>
  <si>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</si>
  <si>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</si>
  <si>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</si>
  <si>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</si>
  <si>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</si>
  <si>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</si>
  <si>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</si>
  <si>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</si>
  <si>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</si>
  <si>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</si>
  <si>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</si>
  <si>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</si>
  <si>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</si>
  <si>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</si>
  <si>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</si>
  <si>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</si>
  <si>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</si>
  <si>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</si>
  <si>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</si>
  <si>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</si>
  <si>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</si>
  <si>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</si>
  <si>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</si>
  <si>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</si>
  <si>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</si>
  <si>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</si>
  <si>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</si>
  <si>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</si>
  <si>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</si>
  <si>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</si>
  <si>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</si>
  <si>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</si>
  <si>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</si>
  <si>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</si>
  <si>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</si>
  <si>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</si>
  <si>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</si>
  <si>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</si>
  <si>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</si>
  <si>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</si>
  <si>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</si>
  <si>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</si>
  <si>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</si>
  <si>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</si>
  <si>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</si>
  <si>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</si>
  <si>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</si>
  <si>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</si>
  <si>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</si>
  <si>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</si>
  <si>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</si>
  <si>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</si>
  <si>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</si>
  <si>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</si>
  <si>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</si>
  <si>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</si>
  <si>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</si>
  <si>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</si>
  <si>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</si>
  <si>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</si>
  <si>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</si>
  <si>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</si>
  <si>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</si>
  <si>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</si>
  <si>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</si>
  <si>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</si>
  <si>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</si>
  <si>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</si>
  <si>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</si>
  <si>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</si>
  <si>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</si>
  <si>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</si>
  <si>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</si>
  <si>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</si>
  <si>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</si>
  <si>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</si>
  <si>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</si>
  <si>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</si>
  <si>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</si>
  <si>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</si>
  <si>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</si>
  <si>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</si>
  <si>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</si>
  <si>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</si>
  <si>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</si>
  <si>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</si>
  <si>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</si>
  <si>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</si>
  <si>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</si>
  <si>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</si>
  <si>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</si>
  <si>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</si>
  <si>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</si>
  <si>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</si>
  <si>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</si>
  <si>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</si>
  <si>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</si>
  <si>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</si>
  <si>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</si>
  <si>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</si>
  <si>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</si>
  <si>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</si>
  <si>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</si>
  <si>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</si>
  <si>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</si>
  <si>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</si>
  <si>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</si>
  <si>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</si>
  <si>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</si>
  <si>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</si>
  <si>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</si>
  <si>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</si>
  <si>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</si>
  <si>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</si>
  <si>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</si>
  <si>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</si>
  <si>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</si>
  <si>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</si>
  <si>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</si>
  <si>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</si>
  <si>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</si>
  <si>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</si>
  <si>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</si>
  <si>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</si>
  <si>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</si>
  <si>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</si>
  <si>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</si>
  <si>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</si>
  <si>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</si>
  <si>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</si>
  <si>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</si>
  <si>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</si>
  <si>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</si>
  <si>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</si>
  <si>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</si>
  <si>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</si>
  <si>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</si>
  <si>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</si>
  <si>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</si>
  <si>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</si>
  <si>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</si>
  <si>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</si>
  <si>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</si>
  <si>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</si>
  <si>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</si>
  <si>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</si>
  <si>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</si>
  <si>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</si>
  <si>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</si>
  <si>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</si>
  <si>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</si>
  <si>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</si>
  <si>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</si>
  <si>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</si>
  <si>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</si>
  <si>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</si>
  <si>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</si>
  <si>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</si>
  <si>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</si>
  <si>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</si>
  <si>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</si>
  <si>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</si>
  <si>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</si>
  <si>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</si>
  <si>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</si>
  <si>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</si>
  <si>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</si>
  <si>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</si>
  <si>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</si>
  <si>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</si>
  <si>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</si>
  <si>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</si>
  <si>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</si>
  <si>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</si>
  <si>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</si>
  <si>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</si>
  <si>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</si>
  <si>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</si>
  <si>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</si>
  <si>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</si>
  <si>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</si>
  <si>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</si>
  <si>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</si>
  <si>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</si>
  <si>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</si>
  <si>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</si>
  <si>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</si>
  <si>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</si>
  <si>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</si>
  <si>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</si>
  <si>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</si>
  <si>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</si>
  <si>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</si>
  <si>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</si>
  <si>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</si>
  <si>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</si>
  <si>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</si>
  <si>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</si>
  <si>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</si>
  <si>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</si>
  <si>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</si>
  <si>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</si>
  <si>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</si>
  <si>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</si>
  <si>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</si>
  <si>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</si>
  <si>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</si>
  <si>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</si>
  <si>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</si>
  <si>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</si>
  <si>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</si>
  <si>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</si>
  <si>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</si>
  <si>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</si>
  <si>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</si>
  <si>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</si>
  <si>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</si>
  <si>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</si>
  <si>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</si>
  <si>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</si>
  <si>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</si>
  <si>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</si>
  <si>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</si>
  <si>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</si>
  <si>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</si>
  <si>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</si>
  <si>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</si>
  <si>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</si>
  <si>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</si>
  <si>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</si>
  <si>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</si>
  <si>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</si>
  <si>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</si>
  <si>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</si>
  <si>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</si>
  <si>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</si>
  <si>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</si>
  <si>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</si>
  <si>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</si>
  <si>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</si>
  <si>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</si>
  <si>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</si>
  <si>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</si>
  <si>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</si>
  <si>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</si>
  <si>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</si>
  <si>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</si>
  <si>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</si>
  <si>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</si>
  <si>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</si>
  <si>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</si>
  <si>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</si>
  <si>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</si>
  <si>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</si>
  <si>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</si>
  <si>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</si>
  <si>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</si>
  <si>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</si>
  <si>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</si>
  <si>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</si>
  <si>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</si>
  <si>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</si>
  <si>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</si>
  <si>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</si>
  <si>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</si>
  <si>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</si>
  <si>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</si>
  <si>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</si>
  <si>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</si>
  <si>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</si>
  <si>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</si>
  <si>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</si>
  <si>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</si>
  <si>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</si>
  <si>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</si>
  <si>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</si>
  <si>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</si>
  <si>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</si>
  <si>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</si>
  <si>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</si>
  <si>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</si>
  <si>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</si>
  <si>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</si>
  <si>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</si>
  <si>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</si>
  <si>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</si>
  <si>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</si>
  <si>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</si>
  <si>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</si>
  <si>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</si>
  <si>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</si>
  <si>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</si>
  <si>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</si>
  <si>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</si>
  <si>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</si>
  <si>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</si>
  <si>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</si>
  <si>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</si>
  <si>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</si>
  <si>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</si>
  <si>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</si>
  <si>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</si>
  <si>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</si>
  <si>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</si>
  <si>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</si>
  <si>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</si>
  <si>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</si>
  <si>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</si>
  <si>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</si>
  <si>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</si>
  <si>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</si>
  <si>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</si>
  <si>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</si>
  <si>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</si>
  <si>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</si>
  <si>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</si>
  <si>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</si>
  <si>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</si>
  <si>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</si>
  <si>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</si>
  <si>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</si>
  <si>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</si>
  <si>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</si>
  <si>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</si>
  <si>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</si>
  <si>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</si>
  <si>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</si>
  <si>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</si>
  <si>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</si>
  <si>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</si>
  <si>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</si>
  <si>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</si>
  <si>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</si>
  <si>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</si>
  <si>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</si>
  <si>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</si>
  <si>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</si>
  <si>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</si>
  <si>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</si>
  <si>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</si>
  <si>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</si>
  <si>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</si>
  <si>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</si>
  <si>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</si>
  <si>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</si>
  <si>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</si>
  <si>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</si>
  <si>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</si>
  <si>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</si>
  <si>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</si>
  <si>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</si>
  <si>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</si>
  <si>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</si>
  <si>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</si>
  <si>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</si>
  <si>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</si>
  <si>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</si>
  <si>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</si>
  <si>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</si>
  <si>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</si>
  <si>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</si>
  <si>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</si>
  <si>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</si>
  <si>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</si>
  <si>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</si>
  <si>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</si>
  <si>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</si>
  <si>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</si>
  <si>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</si>
  <si>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</si>
  <si>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</si>
  <si>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</si>
  <si>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</si>
  <si>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</si>
  <si>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</si>
  <si>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</si>
  <si>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</si>
  <si>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</si>
  <si>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</si>
  <si>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</si>
  <si>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</si>
  <si>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</si>
  <si>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</si>
  <si>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</si>
  <si>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</si>
  <si>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</si>
  <si>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</si>
  <si>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</si>
  <si>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</si>
  <si>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</si>
  <si>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</si>
  <si>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</si>
  <si>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</si>
  <si>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</si>
  <si>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</si>
  <si>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</si>
  <si>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</si>
  <si>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</si>
  <si>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</si>
  <si>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</si>
  <si>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</si>
  <si>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</si>
  <si>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</si>
  <si>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</si>
  <si>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</si>
  <si>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</si>
  <si>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</si>
  <si>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</si>
  <si>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</si>
  <si>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</si>
  <si>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</si>
  <si>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</si>
  <si>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</si>
  <si>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</si>
  <si>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</si>
  <si>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</si>
  <si>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</si>
  <si>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</si>
  <si>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</si>
  <si>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</si>
  <si>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</si>
  <si>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</si>
  <si>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</si>
  <si>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</si>
  <si>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</si>
  <si>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</si>
  <si>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</si>
  <si>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</si>
  <si>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</si>
  <si>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</si>
  <si>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</si>
  <si>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</si>
  <si>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</si>
  <si>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</si>
  <si>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</si>
  <si>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</si>
  <si>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</si>
  <si>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</si>
  <si>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</si>
  <si>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</si>
  <si>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</si>
  <si>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</si>
  <si>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</si>
  <si>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</si>
  <si>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</si>
  <si>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</si>
  <si>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</si>
  <si>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</si>
  <si>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</si>
  <si>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</si>
  <si>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</si>
  <si>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</si>
  <si>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</si>
  <si>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</si>
  <si>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</si>
  <si>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</si>
  <si>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</si>
  <si>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</si>
  <si>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</si>
  <si>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</si>
  <si>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</si>
  <si>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</si>
  <si>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</si>
  <si>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</si>
  <si>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</si>
  <si>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</si>
  <si>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</si>
  <si>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</si>
  <si>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</si>
  <si>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</si>
  <si>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</si>
  <si>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</si>
  <si>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</si>
  <si>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</si>
  <si>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</si>
  <si>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</si>
  <si>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</si>
  <si>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</si>
  <si>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</si>
  <si>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</si>
  <si>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</si>
  <si>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</si>
  <si>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</si>
  <si>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</si>
  <si>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</si>
  <si>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</si>
  <si>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</si>
  <si>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</si>
  <si>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</si>
  <si>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</si>
  <si>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</si>
  <si>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</si>
  <si>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</si>
  <si>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</si>
  <si>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</si>
  <si>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</si>
  <si>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</si>
  <si>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</si>
  <si>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</si>
  <si>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</si>
  <si>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</si>
  <si>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</si>
  <si>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</si>
  <si>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</si>
  <si>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</si>
  <si>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</si>
  <si>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</si>
  <si>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</si>
  <si>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</si>
  <si>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</si>
  <si>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</si>
  <si>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</si>
  <si>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</si>
  <si>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</si>
  <si>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</si>
  <si>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</si>
  <si>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</si>
  <si>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</si>
  <si>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</si>
  <si>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</si>
  <si>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</si>
  <si>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</si>
  <si>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</si>
  <si>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</si>
  <si>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</si>
  <si>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</si>
  <si>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</si>
  <si>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</si>
  <si>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</si>
  <si>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</si>
  <si>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</si>
  <si>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</si>
  <si>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</si>
  <si>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</si>
  <si>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</si>
  <si>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</si>
  <si>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</si>
  <si>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</si>
  <si>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</si>
  <si>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</si>
  <si>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</si>
  <si>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</si>
  <si>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</si>
  <si>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</si>
  <si>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</si>
  <si>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No connection to unitWAS has access night issue as located at USF area /EM need 150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</si>
  <si>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</si>
  <si>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</si>
  <si>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</si>
  <si>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</si>
  <si>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PCM-20251003-00000242</t>
  </si>
  <si>
    <t>EM team moved need 30 min</t>
  </si>
  <si>
    <t>PCM-20251003-00000301</t>
  </si>
  <si>
    <t xml:space="preserve"> we are facing SCECO blank out at area and Teams secure HUB sites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</si>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</sst>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6" totalsRowShown="0" headerRowDxfId="157" dataDxfId="156" headerRowBorderDxfId="154" tableBorderDxfId="155" totalsRowBorderDxfId="153">
  <autoFilter ref="A1:CJ3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0" totalsRowShown="0" headerRowDxfId="15" dataDxfId="14" headerRowBorderDxfId="12" tableBorderDxfId="13">
  <autoFilter ref="A1:L3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270.2656961805551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45933.214122106481</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45933.214122106481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45933.214122106481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45933.214122106481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45933.214122106481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45933.214122106481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45933.214122106481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45933.214122106481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45933.214122106481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45933.214122106481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45933.214122106481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45933.214122106481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45933.214122106481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45933.214122106481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45933.214122106481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45933.214122106481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45933.214122106481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45933.214122106481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45933.214122106481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45933.214122106481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45933.214122106481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45933.214122106481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45933.214122106481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45933.214122106481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45933.214122106481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45933.214122106481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45933.214122106481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45933.214122106481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45933.214122106481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45933.214122106481</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45933.214122106481</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45933.214122106481</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45933.214122106481</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45933.214122106481</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45933.214122106481</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45933.214122106481</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45933.214122106481</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45933.214122106481</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45933.214122106481</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45933.214122106481</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45933.214122106481</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45933.214122106481</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45933.214122106481</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45933.214122106481</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45933.214122106481</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45933.214122106481</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45933.214122106481</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45933.214122106481</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45933.214122106481</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45933.214122106481</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45933.214122106481</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45933.214122106481</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45933.214122106481</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45933.214122106481</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45933.214122106481</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45933.214122106481</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45933.214122106481</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EA8DE0B6-157A-43D9-984E-A32DEA8F1F49}"/>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6"/>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241.56233969907044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126.48703877314983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108.21428414351976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0.34931886573758675</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0.16423784722428536</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45933.214122106481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45933.214122106481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45933.214122106481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45933.214122106481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45933.214122106481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45933.214122106481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45933.214122106481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45933.214122106481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45933.214122106481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45933.214122106481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45933.214122106481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45933.214122106481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45933.214122106481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45933.214122106481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45933.214122106481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45933.214122106481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45933.214122106481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45933.214122106481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45933.214122106481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45933.214122106481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45933.214122106481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45933.214122106481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45933.214122106481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45933.214122106481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45933.214122106481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45933.214122106481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45933.214122106481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45933.214122106481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45933.214122106481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45933.214122106481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45933.214122106481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45933.214122106481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45933.214122106481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45933.214122106481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45933.214122106481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45933.214122106481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45933.214122106481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45933.214122106481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45933.214122106481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45933.214122106481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45933.214122106481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45933.214122106481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45933.214122106481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45933.214122106481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45933.214122106481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45933.214122106481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45933.214122106481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45933.214122106481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45933.214122106481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45933.214122106481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45933.214122106481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45933.214122106481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45933.214122106481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45933.214122106481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45933.214122106481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45933.214122106481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45933.214122106481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45933.214122106481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45933.214122106481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45933.214122106481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45933.214122106481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45933.214122106481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45933.214122106481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45933.214122106481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45933.214122106481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45933.214122106481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45933.214122106481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45933.214122106481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45933.214122106481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45933.214122106481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45933.214122106481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45933.214122106481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45933.214122106481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45933.214122106481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45933.214122106481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45933.214122106481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45933.214122106481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45933.214122106481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45933.214122106481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45933.214122106481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45933.214122106481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45933.214122106481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45933.214122106481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45933.214122106481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45933.214122106481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45933.214122106481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45933.214122106481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45933.214122106481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45933.214122106481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45933.214122106481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45933.214122106481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45933.214122106481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45933.214122106481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45933.214122106481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45933.214122106481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45933.214122106481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45933.214122106481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45933.214122106481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45933.214122106481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45933.214122106481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45933.214122106481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45933.214122106481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45933.214122106481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45933.214122106481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45933.214122106481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45933.214122106481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45933.214122106481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45933.214122106481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45933.214122106481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45933.214122106481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45933.214122106481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45933.214122106481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45933.214122106481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45933.214122106481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45933.214122106481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45933.214122106481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45933.214122106481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45933.214122106481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45933.214122106481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45933.214122106481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45933.214122106481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45933.214122106481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45933.214122106481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45933.214122106481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45933.214122106481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45933.214122106481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45933.214122106481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45933.214122106481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45933.214122106481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45933.214122106481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45933.214122106481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45933.214122106481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45933.214122106481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45933.214122106481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45933.214122106481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45933.214122106481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45933.214122106481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45933.214122106481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45933.214122106481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45933.214122106481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45933.214122106481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45933.214122106481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45933.214122106481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45933.214122106481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45933.214122106481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45933.214122106481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45933.214122106481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45933.214122106481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45933.214122106481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45933.214122106481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45933.214122106481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45933.214122106481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45933.214122106481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45933.214122106481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45933.214122106481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45933.214122106481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45933.214122106481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45933.214122106481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45933.214122106481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45933.214122106481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45933.214122106481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45933.214122106481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45933.214122106481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45933.214122106481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45933.214122106481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45933.214122106481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45933.214122106481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45933.214122106481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45933.214122106481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45933.214122106481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45933.214122106481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45933.214122106481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45933.214122106481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45933.214122106481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45933.214122106481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45933.214122106481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45933.214122106481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45933.214122106481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45933.214122106481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45933.214122106481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45933.214122106481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45933.214122106481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45933.214122106481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45933.214122106481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45933.214122106481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45933.214122106481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45933.214122106481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45933.214122106481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45933.214122106481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45933.214122106481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45933.214122106481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45933.214122106481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45933.214122106481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45933.214122106481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45933.214122106481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45933.214122106481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45933.214122106481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45933.214122106481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45933.214122106481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45933.214122106481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45933.214122106481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45933.214122106481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45933.214122106481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45933.214122106481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45933.214122106481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45933.214122106481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45933.214122106481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45933.214122106481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45933.214122106481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45933.214122106481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45933.214122106481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45933.214122106481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45933.214122106481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45933.214122106481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45933.214122106481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45933.214122106481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45933.214122106481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45933.214122106481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45933.214122106481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45933.214122106481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45933.214122106481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45933.214122106481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45933.214122106481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45933.214122106481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45933.214122106481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45933.214122106481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45933.214122106481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45933.214122106481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45933.214122106481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45933.214122106481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45933.214122106481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45933.214122106481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45933.214122106481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45933.214122106481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45933.214122106481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45933.214122106481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45933.214122106481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45933.214122106481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45933.214122106481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45933.214122106481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45933.214122106481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45933.214122106481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45933.214122106481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45933.214122106481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45933.214122106481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45933.214122106481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45933.214122106481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45933.214122106481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45933.214122106481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45933.214122106481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45933.214122106481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45933.214122106481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45933.214122106481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45933.214122106481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45933.214122106481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45933.214122106481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45933.214122106481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45933.214122106481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45933.214122106481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45933.214122106481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45933.214122106481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45933.214122106481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45933.214122106481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45933.214122106481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45933.214122106481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45933.214122106481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45933.214122106481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45933.214122106481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45933.214122106481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45933.214122106481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45933.214122106481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45933.214122106481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45933.214122106481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45933.214122106481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45933.214122106481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45933.214122106481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45933.214122106481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45933.214122106481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45933.214122106481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45933.214122106481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45933.214122106481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45933.214122106481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45933.214122106481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45933.214122106481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45933.214122106481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45933.214122106481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45933.214122106481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45933.214122106481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45933.214122106481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45933.214122106481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45933.214122106481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45933.214122106481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45933.214122106481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45933.214122106481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45933.214122106481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45933.214122106481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45933.214122106481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45933.214122106481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45933.214122106481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45933.214122106481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45933.214122106481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45933.214122106481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45933.214122106481</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45933.214122106481</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45933.214122106481</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45933.214122106481</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45933.214122106481</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45933.214122106481</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45933.214122106481</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45933.214122106481</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45933.214122106481</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45933.214122106481</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45933.214122106481</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45933.214122106481</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45933.214122106481</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45933.214122106481</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45933.214122106481</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45933.214122106481</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45933.214122106481</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45933.214122106481</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45933.214122106481</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45933.214122106481</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45933.214122106481</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45933.214122106481</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45933.214122106481</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45933.214122106481</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45933.214122106481</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45933.214122106481</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45933.214122106481</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45933.214122106481</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45933.214122106481</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45933.214122106481</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45933.214122106481</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45933.214122106481</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45933.214122106481</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45933.214122106481</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45933.214122106481</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45933.214122106481</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45933.214122106481</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sheetData>
  <dataValidations count="2">
    <dataValidation allowBlank="1" showInputMessage="1" showErrorMessage="1" sqref="E1" xr:uid="{4D935161-CDD3-4592-B877-3FB59C99E142}"/>
    <dataValidation type="list" allowBlank="1" showInputMessage="1" showErrorMessage="1" sqref="E3:E3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45933.214122106481</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45933.214122106481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45933.214122106481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45933.214122106481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45933.214122106481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45933.214122106481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45933.214122106481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45933.214122106481</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45933.214122106481</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45933.214122106481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45933.214122106481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45933.214122106481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45933.214122106481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45933.214122106481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45933.214122106481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45933.214122106481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45933.214122106481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45933.214122106481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45933.214122106481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45933.214122106481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45933.214122106481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45933.214122106481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45933.214122106481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45933.214122106481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45933.214122106481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45933.214122106481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45933.214122106481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45933.214122106481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45933.214122106481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45933.214122106481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45933.214122106481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45933.214122106481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45933.214122106481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45933.214122106481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45933.214122106481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45933.214122106481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45933.214122106481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45933.214122106481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45933.214122106481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45933.214122106481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45933.214122106481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45933.214122106481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45933.214122106481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45933.214122106481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45933.214122106481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45933.214122106481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45933.214122106481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45933.214122106481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45933.214122106481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45933.214122106481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45933.214122106481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45933.214122106481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45933.214122106481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45933.214122106481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45933.214122106481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45933.214122106481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45933.214122106481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45933.214122106481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45933.214122106481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45933.214122106481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45933.214122106481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45933.214122106481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45933.214122106481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45933.214122106481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45933.214122106481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45933.214122106481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45933.214122106481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45933.214122106481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45933.214122106481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45933.214122106481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45933.214122106481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45933.214122106481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45933.214122106481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45933.214122106481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45933.214122106481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45933.214122106481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45933.214122106481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45933.214122106481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45933.214122106481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45933.214122106481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45933.214122106481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45933.214122106481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45933.214122106481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45933.214122106481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45933.214122106481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45933.214122106481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45933.214122106481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45933.214122106481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45933.214122106481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45933.214122106481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45933.214122106481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45933.214122106481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45933.214122106481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45933.214122106481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45933.214122106481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45933.214122106481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45933.214122106481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45933.214122106481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45933.214122106481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45933.214122106481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45933.214122106481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45933.214122106481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45933.214122106481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45933.214122106481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45933.214122106481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45933.214122106481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45933.214122106481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45933.214122106481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45933.214122106481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45933.214122106481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45933.214122106481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45933.214122106481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45933.214122106481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45933.214122106481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45933.214122106481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45933.214122106481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45933.214122106481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45933.214122106481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45933.214122106481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45933.214122106481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45933.214122106481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45933.214122106481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45933.214122106481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45933.214122106481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45933.214122106481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45933.214122106481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45933.214122106481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45933.214122106481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45933.214122106481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45933.214122106481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45933.214122106481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45933.214122106481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45933.214122106481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45933.214122106481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45933.214122106481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45933.214122106481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45933.214122106481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45933.214122106481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45933.214122106481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45933.214122106481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45933.214122106481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45933.214122106481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45933.214122106481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45933.214122106481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45933.214122106481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45933.214122106481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45933.214122106481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45933.214122106481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45933.214122106481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45933.214122106481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45933.214122106481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45933.214122106481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45933.214122106481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45933.214122106481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45933.214122106481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45933.214122106481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45933.214122106481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45933.214122106481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45933.214122106481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45933.214122106481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45933.214122106481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45933.214122106481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45933.214122106481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45933.214122106481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45933.214122106481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45933.214122106481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45933.214122106481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45933.214122106481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45933.214122106481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45933.214122106481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45933.214122106481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45933.214122106481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45933.214122106481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45933.214122106481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45933.214122106481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45933.214122106481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45933.214122106481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45933.214122106481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45933.214122106481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45933.214122106481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45933.214122106481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45933.214122106481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45933.214122106481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45933.214122106481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45933.214122106481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45933.214122106481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45933.214122106481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45933.214122106481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45933.214122106481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45933.214122106481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45933.214122106481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45933.214122106481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45933.214122106481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45933.214122106481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45933.214122106481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45933.214122106481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45933.214122106481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45933.214122106481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45933.214122106481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45933.214122106481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45933.214122106481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45933.214122106481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45933.214122106481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45933.214122106481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45933.214122106481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45933.214122106481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45933.214122106481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45933.214122106481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45933.214122106481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45933.214122106481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45933.214122106481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45933.214122106481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45933.214122106481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45933.214122106481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45933.214122106481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45933.214122106481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45933.214122106481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45933.214122106481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45933.214122106481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45933.214122106481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45933.214122106481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45933.214122106481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45933.214122106481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45933.214122106481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45933.214122106481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45933.214122106481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45933.214122106481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45933.214122106481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45933.214122106481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45933.214122106481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45933.214122106481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45933.214122106481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45933.214122106481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45933.214122106481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45933.214122106481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45933.214122106481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45933.214122106481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45933.214122106481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45933.214122106481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45933.214122106481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45933.214122106481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45933.214122106481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45933.214122106481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45933.214122106481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45933.214122106481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45933.214122106481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45933.214122106481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45933.214122106481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45933.214122106481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45933.214122106481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45933.214122106481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45933.214122106481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45933.214122106481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45933.214122106481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45933.214122106481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45933.214122106481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45933.214122106481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45933.214122106481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45933.214122106481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45933.214122106481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45933.214122106481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45933.214122106481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45933.214122106481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45933.214122106481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45933.214122106481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45933.214122106481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45933.214122106481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45933.214122106481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45933.214122106481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45933.214122106481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45933.214122106481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45933.214122106481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45933.214122106481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45933.214122106481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45933.214122106481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45933.214122106481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45933.214122106481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45933.214122106481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45933.214122106481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45933.214122106481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45933.214122106481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45933.214122106481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45933.214122106481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45933.214122106481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45933.214122106481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45933.214122106481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45933.214122106481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45933.214122106481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45933.214122106481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45933.214122106481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45933.214122106481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45933.214122106481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45933.214122106481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45933.214122106481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45933.214122106481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45933.214122106481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45933.214122106481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45933.214122106481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45933.214122106481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45933.214122106481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45933.214122106481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45933.214122106481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45933.214122106481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45933.214122106481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45933.214122106481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45933.214122106481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45933.214122106481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45933.214122106481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45933.214122106481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45933.214122106481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45933.214122106481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45933.214122106481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45933.214122106481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45933.214122106481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45933.214122106481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45933.214122106481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45933.214122106481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45933.214122106481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45933.214122106481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45933.214122106481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45933.214122106481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45933.214122106481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45933.214122106481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45933.214122106481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45933.214122106481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45933.214122106481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45933.214122106481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45933.214122106481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45933.214122106481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45933.214122106481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45933.214122106481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45933.214122106481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45933.214122106481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45933.214122106481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45933.214122106481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45933.214122106481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45933.214122106481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45933.214122106481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45933.214122106481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45933.214122106481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45933.214122106481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45933.214122106481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45933.214122106481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45933.214122106481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45933.214122106481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45933.214122106481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45933.214122106481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45933.214122106481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45933.214122106481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45933.214122106481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45933.214122106481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45933.214122106481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45933.214122106481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45933.214122106481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45933.214122106481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45933.214122106481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45933.214122106481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45933.214122106481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45933.214122106481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45933.214122106481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45933.214122106481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45933.214122106481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45933.214122106481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45933.214122106481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45933.214122106481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45933.214122106481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45933.214122106481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45933.214122106481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45933.214122106481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45933.214122106481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45933.214122106481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45933.214122106481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45933.214122106481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45933.214122106481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45933.214122106481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45933.214122106481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45933.214122106481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45933.214122106481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45933.214122106481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45933.214122106481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45933.214122106481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45933.214122106481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45933.214122106481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45933.214122106481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45933.214122106481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45933.214122106481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45933.214122106481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45933.214122106481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45933.214122106481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45933.214122106481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45933.214122106481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45933.214122106481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45933.214122106481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45933.214122106481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45933.214122106481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45933.214122106481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45933.214122106481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45933.214122106481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45933.214122106481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45933.214122106481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45933.214122106481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45933.214122106481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45933.214122106481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45933.214122106481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45933.214122106481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45933.214122106481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45933.214122106481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45933.214122106481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45933.214122106481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45933.214122106481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45933.214122106481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45933.214122106481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45933.214122106481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45933.214122106481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45933.214122106481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45933.214122106481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45933.214122106481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45933.214122106481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45933.214122106481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45933.214122106481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45933.214122106481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45933.214122106481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45933.214122106481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45933.214122106481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45933.214122106481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45933.214122106481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45933.214122106481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45933.214122106481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45933.214122106481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45933.214122106481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45933.214122106481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45933.214122106481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45933.214122106481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45933.214122106481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45933.214122106481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45933.214122106481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45933.214122106481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45933.214122106481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45933.214122106481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45933.214122106481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45933.214122106481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45933.214122106481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45933.214122106481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45933.214122106481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45933.214122106481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45933.214122106481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45933.214122106481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45933.214122106481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45933.214122106481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45933.214122106481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45933.214122106481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45933.214122106481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45933.214122106481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45933.214122106481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45933.214122106481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45933.214122106481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45933.214122106481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45933.214122106481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45933.214122106481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45933.214122106481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45933.214122106481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45933.214122106481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45933.214122106481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45933.214122106481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45933.214122106481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45933.214122106481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45933.214122106481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45933.214122106481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45933.214122106481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45933.214122106481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45933.214122106481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45933.214122106481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45933.214122106481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45933.214122106481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45933.214122106481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45933.214122106481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45933.214122106481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45933.214122106481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45933.214122106481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45933.214122106481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45933.214122106481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45933.214122106481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45933.214122106481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45933.214122106481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45933.214122106481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45933.214122106481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45933.214122106481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45933.214122106481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45933.214122106481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45933.214122106481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45933.214122106481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45933.214122106481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45933.214122106481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45933.214122106481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45933.214122106481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45933.214122106481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45933.214122106481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45933.214122106481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45933.214122106481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45933.214122106481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45933.214122106481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45933.214122106481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45933.214122106481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45933.214122106481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45933.214122106481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45933.214122106481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45933.214122106481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45933.214122106481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45933.214122106481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45933.214122106481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45933.214122106481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45933.214122106481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45933.214122106481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45933.214122106481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45933.214122106481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45933.214122106481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45933.214122106481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45933.214122106481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45933.214122106481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45933.214122106481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45933.214122106481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45933.214122106481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45933.214122106481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45933.214122106481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45933.214122106481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45933.214122106481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45933.214122106481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45933.214122106481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45933.214122106481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45933.214122106481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45933.214122106481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45933.214122106481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45933.214122106481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45933.214122106481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45933.214122106481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45933.214122106481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45933.214122106481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45933.214122106481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45933.214122106481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45933.214122106481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45933.214122106481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45933.214122106481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45933.214122106481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45933.214122106481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45933.214122106481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45933.214122106481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45933.214122106481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45933.214122106481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45933.214122106481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45933.214122106481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45933.214122106481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45933.214122106481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45933.214122106481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45933.214122106481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45933.214122106481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45933.214122106481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45933.214122106481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45933.214122106481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45933.214122106481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45933.214122106481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45933.214122106481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45933.214122106481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45933.214122106481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45933.214122106481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45933.214122106481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45933.214122106481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45933.214122106481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45933.214122106481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45933.214122106481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45933.214122106481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45933.214122106481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45933.214122106481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45933.214122106481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45933.214122106481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45933.214122106481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45933.214122106481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45933.214122106481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45933.214122106481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45933.214122106481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45933.214122106481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45933.214122106481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45933.214122106481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45933.214122106481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45933.214122106481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45933.214122106481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45933.214122106481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45933.214122106481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45933.214122106481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45933.214122106481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45933.214122106481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45933.214122106481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45933.214122106481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45933.214122106481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45933.214122106481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45933.214122106481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45933.214122106481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45933.214122106481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45933.214122106481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45933.214122106481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45933.214122106481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45933.214122106481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45933.214122106481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45933.214122106481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45933.214122106481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45933.214122106481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45933.214122106481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45933.214122106481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45933.214122106481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45933.214122106481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45933.214122106481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45933.214122106481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45933.214122106481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45933.214122106481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45933.214122106481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45933.214122106481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45933.214122106481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45933.214122106481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45933.214122106481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45933.214122106481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45933.214122106481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45933.214122106481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45933.214122106481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45933.214122106481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45933.214122106481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45933.214122106481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45933.214122106481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45933.214122106481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45933.214122106481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45933.214122106481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45933.214122106481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45933.214122106481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45933.214122106481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45933.214122106481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45933.214122106481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45933.214122106481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45933.214122106481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45933.214122106481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45933.214122106481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45933.214122106481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45933.214122106481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45933.214122106481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45933.214122106481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45933.214122106481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45933.214122106481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45933.214122106481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45933.214122106481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45933.214122106481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45933.214122106481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45933.214122106481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45933.214122106481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45933.214122106481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45933.214122106481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45933.214122106481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45933.214122106481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45933.214122106481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45933.214122106481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45933.214122106481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45933.214122106481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45933.214122106481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45933.214122106481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45933.214122106481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45933.214122106481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45933.214122106481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45933.214122106481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45933.214122106481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45933.214122106481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45933.214122106481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45933.214122106481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45933.214122106481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45933.214122106481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45933.214122106481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45933.214122106481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45933.214122106481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45933.214122106481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45933.214122106481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45933.214122106481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45933.214122106481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45933.214122106481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45933.214122106481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45933.214122106481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45933.214122106481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45933.214122106481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45933.214122106481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45933.214122106481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45933.214122106481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45933.214122106481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45933.214122106481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45933.214122106481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45933.214122106481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45933.214122106481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45933.214122106481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45933.214122106481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45933.214122106481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45933.214122106481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45933.214122106481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45933.214122106481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45933.214122106481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45933.214122106481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45933.214122106481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45933.214122106481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45933.214122106481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45933.214122106481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45933.214122106481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45933.214122106481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45933.214122106481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45933.214122106481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45933.214122106481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45933.214122106481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45933.214122106481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45933.214122106481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45933.214122106481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45933.214122106481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45933.214122106481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45933.214122106481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45933.214122106481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45933.214122106481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45933.214122106481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45933.214122106481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45933.214122106481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45933.214122106481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45933.214122106481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45933.214122106481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45933.214122106481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45933.214122106481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45933.214122106481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45933.214122106481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45933.214122106481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45933.214122106481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45933.214122106481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45933.214122106481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45933.214122106481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45933.214122106481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45933.214122106481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45933.214122106481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45933.214122106481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45933.214122106481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45933.214122106481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45933.214122106481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45933.214122106481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45933.214122106481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45933.214122106481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45933.214122106481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45933.214122106481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45933.214122106481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45933.214122106481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45933.214122106481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45933.214122106481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45933.214122106481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45933.214122106481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45933.214122106481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45933.214122106481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45933.214122106481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45933.214122106481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45933.214122106481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45933.214122106481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45933.214122106481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45933.214122106481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45933.214122106481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45933.214122106481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45933.214122106481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45933.214122106481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45933.214122106481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45933.214122106481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45933.214122106481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45933.214122106481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45933.214122106481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45933.214122106481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45933.214122106481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45933.214122106481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45933.214122106481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45933.214122106481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45933.214122106481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45933.214122106481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45933.214122106481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45933.214122106481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45933.214122106481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45933.214122106481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45933.214122106481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45933.214122106481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45933.214122106481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45933.214122106481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45933.214122106481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45933.214122106481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45933.214122106481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45933.214122106481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45933.214122106481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45933.214122106481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45933.214122106481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45933.214122106481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45933.214122106481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45933.214122106481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45933.214122106481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45933.214122106481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45933.214122106481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45933.214122106481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45933.214122106481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45933.214122106481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45933.214122106481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45933.214122106481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45933.214122106481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45933.214122106481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45933.214122106481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45933.214122106481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45933.214122106481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45933.214122106481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45933.214122106481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45933.214122106481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45933.214122106481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45933.214122106481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45933.214122106481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45933.214122106481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45933.214122106481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45933.214122106481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45933.214122106481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45933.214122106481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45933.214122106481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45933.214122106481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45933.214122106481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45933.214122106481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45933.214122106481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45933.214122106481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45933.214122106481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45933.214122106481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45933.214122106481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45933.214122106481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45933.214122106481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45933.214122106481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45933.214122106481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45933.214122106481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45933.214122106481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45933.214122106481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45933.214122106481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45933.214122106481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45933.214122106481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45933.214122106481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45933.214122106481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45933.214122106481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45933.214122106481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45933.214122106481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45933.214122106481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45933.214122106481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45933.214122106481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45933.214122106481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45933.214122106481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45933.214122106481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45933.214122106481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45933.214122106481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45933.214122106481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45933.214122106481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45933.214122106481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45933.214122106481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45933.214122106481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45933.214122106481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45933.214122106481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45933.214122106481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45933.214122106481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45933.214122106481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45933.214122106481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45933.214122106481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45933.214122106481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45933.214122106481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45933.214122106481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45933.214122106481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45933.214122106481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45933.214122106481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45933.214122106481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45933.214122106481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45933.214122106481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45933.214122106481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45933.214122106481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45933.214122106481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45933.214122106481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45933.214122106481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45933.214122106481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45933.214122106481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45933.214122106481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45933.214122106481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45933.214122106481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45933.214122106481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45933.214122106481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45933.214122106481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45933.214122106481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45933.214122106481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45933.214122106481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45933.214122106481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45933.214122106481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45933.214122106481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45933.214122106481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45933.214122106481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45933.214122106481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45933.214122106481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45933.214122106481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45933.214122106481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45933.214122106481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45933.214122106481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45933.214122106481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45933.214122106481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45933.214122106481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45933.214122106481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45933.214122106481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45933.214122106481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45933.214122106481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45933.214122106481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45933.214122106481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45933.214122106481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45933.214122106481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45933.214122106481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45933.214122106481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45933.214122106481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45933.214122106481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45933.214122106481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45933.214122106481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45933.214122106481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45933.214122106481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45933.214122106481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45933.214122106481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45933.214122106481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45933.214122106481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45933.214122106481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45933.214122106481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45933.214122106481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45933.214122106481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45933.214122106481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45933.214122106481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45933.214122106481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45933.214122106481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45933.214122106481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45933.214122106481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45933.214122106481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45933.214122106481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45933.214122106481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45933.214122106481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45933.214122106481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45933.214122106481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45933.214122106481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45933.214122106481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45933.214122106481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45933.214122106481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45933.214122106481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45933.214122106481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45933.214122106481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45933.214122106481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45933.214122106481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45933.214122106481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45933.214122106481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45933.214122106481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45933.214122106481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45933.214122106481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45933.214122106481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45933.214122106481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45933.214122106481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45933.214122106481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45933.214122106481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45933.214122106481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45933.214122106481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45933.214122106481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45933.214122106481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45933.214122106481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45933.214122106481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45933.214122106481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45933.214122106481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45933.214122106481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45933.214122106481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45933.214122106481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45933.214122106481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45933.214122106481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45933.214122106481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45933.214122106481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45933.214122106481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45933.214122106481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45933.214122106481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45933.214122106481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45933.214122106481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45933.214122106481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45933.214122106481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45933.214122106481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45933.214122106481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45933.214122106481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45933.214122106481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45933.214122106481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45933.214122106481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45933.214122106481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45933.214122106481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45933.214122106481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45933.214122106481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45933.214122106481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45933.214122106481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45933.214122106481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45933.214122106481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45933.214122106481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45933.214122106481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45933.214122106481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45933.214122106481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45933.214122106481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45933.214122106481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45933.214122106481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45933.214122106481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45933.214122106481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45933.214122106481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45933.214122106481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45933.214122106481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45933.214122106481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45933.214122106481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45933.214122106481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45933.214122106481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45933.214122106481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45933.214122106481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45933.214122106481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45933.214122106481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45933.214122106481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45933.214122106481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45933.214122106481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45933.214122106481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45933.214122106481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45933.214122106481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45933.214122106481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45933.214122106481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45933.214122106481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45933.214122106481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45933.214122106481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45933.214122106481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45933.214122106481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45933.214122106481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45933.214122106481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45933.214122106481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45933.214122106481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45933.214122106481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45933.214122106481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45933.214122106481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45933.214122106481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45933.214122106481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45933.214122106481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45933.214122106481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45933.214122106481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45933.214122106481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45933.214122106481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45933.214122106481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45933.214122106481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45933.214122106481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45933.214122106481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45933.214122106481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45933.214122106481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45933.214122106481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45933.214122106481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45933.214122106481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45933.214122106481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45933.214122106481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45933.214122106481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45933.214122106481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45933.214122106481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45933.214122106481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45933.214122106481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45933.214122106481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45933.214122106481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45933.214122106481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45933.214122106481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45933.214122106481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45933.214122106481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45933.214122106481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45933.214122106481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45933.214122106481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45933.214122106481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45933.214122106481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45933.214122106481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45933.214122106481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45933.214122106481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45933.214122106481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45933.214122106481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45933.214122106481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45933.214122106481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45933.214122106481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45933.214122106481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45933.214122106481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45933.214122106481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45933.214122106481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45933.214122106481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45933.214122106481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45933.214122106481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45933.214122106481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45933.214122106481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45933.214122106481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45933.214122106481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45933.214122106481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45933.214122106481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45933.214122106481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45933.214122106481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45933.214122106481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45933.214122106481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45933.214122106481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45933.214122106481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45933.214122106481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45933.214122106481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45933.214122106481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45933.214122106481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45933.214122106481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45933.214122106481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45933.214122106481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45933.214122106481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45933.214122106481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45933.214122106481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45933.214122106481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45933.214122106481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45933.214122106481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45933.214122106481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45933.214122106481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45933.214122106481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45933.214122106481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45933.214122106481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45933.214122106481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45933.214122106481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45933.214122106481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45933.214122106481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45933.214122106481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45933.214122106481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45933.214122106481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45933.214122106481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45933.214122106481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45933.214122106481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45933.214122106481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45933.214122106481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45933.214122106481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45933.214122106481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45933.214122106481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45933.214122106481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45933.214122106481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45933.214122106481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45933.214122106481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45933.214122106481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45933.214122106481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45933.214122106481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45933.214122106481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45933.214122106481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45933.214122106481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45933.214122106481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45933.214122106481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45933.214122106481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45933.214122106481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45933.214122106481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45933.214122106481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45933.214122106481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45933.214122106481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45933.214122106481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45933.214122106481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45933.214122106481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45933.214122106481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45933.214122106481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45933.214122106481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45933.214122106481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45933.214122106481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45933.214122106481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45933.214122106481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45933.214122106481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45933.214122106481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45933.214122106481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45933.214122106481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45933.214122106481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45933.214122106481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45933.214122106481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45933.214122106481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45933.214122106481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45933.214122106481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45933.214122106481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45933.214122106481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45933.214122106481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45933.214122106481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45933.214122106481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45933.214122106481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45933.214122106481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45933.214122106481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45933.214122106481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45933.214122106481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45933.214122106481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45933.214122106481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45933.214122106481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45933.214122106481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45933.214122106481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45933.214122106481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45933.214122106481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45933.214122106481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45933.214122106481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45933.214122106481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45933.214122106481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45933.214122106481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45933.214122106481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45933.214122106481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45933.214122106481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45933.214122106481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45933.214122106481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45933.214122106481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45933.214122106481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45933.214122106481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45933.214122106481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45933.214122106481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45933.214122106481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45933.214122106481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45933.214122106481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45933.214122106481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45933.214122106481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45933.214122106481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45933.214122106481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45933.214122106481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45933.214122106481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45933.214122106481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45933.214122106481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45933.214122106481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45933.214122106481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45933.214122106481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45933.214122106481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45933.214122106481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45933.214122106481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45933.214122106481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45933.214122106481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45933.214122106481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45933.214122106481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45933.214122106481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45933.214122106481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45933.214122106481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45933.214122106481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45933.214122106481</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45933.214122106481</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45933.214122106481</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45933.214122106481</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45933.214122106481</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45933.214122106481</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45933.214122106481</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45933.214122106481</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45933.214122106481</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45933.214122106481</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45933.214122106481</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F6" sqref="F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229.73340451388503</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2.3238443287045811</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0.16510590277903248</v>
      </c>
      <c r="H4" s="113">
        <v>45932.794976851852</v>
      </c>
      <c r="I4" s="110" t="str">
        <f>IFERROR(VLOOKUP(D4,DB!A:F,6,0),"")</f>
        <v>SCECO</v>
      </c>
      <c r="J4" s="110" t="str">
        <f>IFERROR(VLOOKUP(D4,DB!A:G,7,0),"")</f>
        <v>Vandalized+Vandalized</v>
      </c>
      <c r="K4" s="115" t="s">
        <v>39063</v>
      </c>
      <c r="L4" s="107" t="str">
        <f>IFERROR(VLOOKUP(D4,DB!A:I,9,0),"")</f>
        <v>Latis</v>
      </c>
    </row>
    <row r="5" spans="1:16" ht="25.5" customHeight="1">
      <c r="A5" s="110" t="s">
        <v>39064</v>
      </c>
      <c r="B5" s="110" t="str">
        <f>IFERROR(VLOOKUP(D5,DB!A:K,11,0),"")</f>
        <v>R4</v>
      </c>
      <c r="C5" s="111">
        <v>1</v>
      </c>
      <c r="D5" s="107" t="s">
        <v>36682</v>
      </c>
      <c r="E5" s="112" t="s">
        <v>38964</v>
      </c>
      <c r="F5" s="113">
        <v>45933.086111111108</v>
      </c>
      <c r="G5" s="114">
        <f ca="1">IFERROR(NOW()-F5,"")</f>
        <v>0.12801099537318805</v>
      </c>
      <c r="H5" s="113">
        <v>45933.046817129631</v>
      </c>
      <c r="I5" s="110" t="str">
        <f>IFERROR(VLOOKUP(D5,DB!A:F,6,0),"")</f>
        <v>Generator-SG</v>
      </c>
      <c r="J5" s="110" t="str">
        <f>IFERROR(VLOOKUP(D5,DB!A:G,7,0),"")</f>
        <v>Weak</v>
      </c>
      <c r="K5" s="115" t="s">
        <v>39065</v>
      </c>
      <c r="L5" s="107" t="str">
        <f>IFERROR(VLOOKUP(D5,DB!A:I,9,0),"")</f>
        <v>Latis</v>
      </c>
    </row>
    <row r="6" spans="1:16" ht="15" customHeight="1">
      <c r="A6" s="110"/>
      <c r="B6" s="110" t="str">
        <f>IFERROR(VLOOKUP(D6,DB!A:K,11,0),"")</f>
        <v/>
      </c>
      <c r="C6" s="111"/>
      <c r="D6" s="107"/>
      <c r="E6" s="112"/>
      <c r="F6" s="113"/>
      <c r="G6" s="114">
        <f ca="1">IFERROR(NOW()-F6,"")</f>
        <v>45933.214122106481</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45933.214122106481</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45933.214122106481</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45933.214122106481</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45933.214122106481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45933.214122106481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45933.214122106481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45933.214122106481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45933.214122106481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45933.214122106481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45933.214122106481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45933.214122106481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45933.214122106481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45933.214122106481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45933.214122106481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45933.214122106481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45933.214122106481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45933.214122106481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45933.214122106481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45933.214122106481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45933.214122106481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45933.214122106481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45933.214122106481</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45933.214122106481</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45933.214122106481</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45933.214122106481</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45933.214122106481</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45933.214122106481</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45933.214122106481</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45933.214122106481</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45933.214122106481</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45933.214122106481</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45933.214122106481</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45933.214122106481</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45933.214122106481</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45933.214122106481</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45933.214122106481</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45933.214122106481</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45933.214122106481</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45933.214122106481</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45933.214122106481</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45933.214122106481</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45933.214122106481</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45933.214122106481</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45933.214122106481</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45933.214122106481</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45933.214122106481</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45933.214122106481</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45933.214122106481</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45933.214122106481</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45933.214122106481</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45933.214122106481</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45933.214122106481</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45933.214122106481</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45933.214122106481</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45933.214122106481</v>
      </c>
      <c r="H61" s="113"/>
      <c r="I61" s="110" t="str">
        <f>IFERROR(VLOOKUP(D61,DB!A:F,6,0),"")</f>
        <v/>
      </c>
      <c r="J61" s="110" t="str">
        <f>IFERROR(VLOOKUP(D61,DB!A:G,7,0),"")</f>
        <v/>
      </c>
      <c r="K61" s="115"/>
      <c r="L61" s="107" t="str">
        <f>IFERROR(VLOOKUP(D61,DB!A:I,9,0),"")</f>
        <v/>
      </c>
    </row>
  </sheetData>
  <dataValidations count="2">
    <dataValidation allowBlank="1" showInputMessage="1" showErrorMessage="1" sqref="E1" xr:uid="{A4F81451-56CC-4543-9497-104C4E44EE4B}"/>
    <dataValidation type="list" allowBlank="1" showInputMessage="1" showErrorMessage="1" sqref="E2:E6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abSelected="1"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41.382061921292916</v>
      </c>
      <c r="H2" s="38">
        <v>45891.790393518517</v>
      </c>
      <c r="I2" s="37" t="str">
        <f>IFERROR(VLOOKUP(D2,DB!A:F,6,0),"")</f>
        <v>Generator-SG</v>
      </c>
      <c r="J2" s="37" t="str">
        <f>IFERROR(VLOOKUP(D2,DB!A:G,7,0),"")</f>
        <v>Vandalized</v>
      </c>
      <c r="K2" s="37" t="s">
        <v>39067</v>
      </c>
      <c r="L2" s="37" t="str">
        <f>IFERROR(VLOOKUP(D2,DB!A:I,9,0),"")</f>
        <v>Latis</v>
      </c>
      <c r="M2" s="136"/>
    </row>
    <row r="3" spans="1:13" ht="30.75">
      <c r="A3" s="37" t="s">
        <v>39068</v>
      </c>
      <c r="B3" s="37" t="str">
        <f>IFERROR(VLOOKUP(D3,DB!A:K,11,0),"")</f>
        <v>R5</v>
      </c>
      <c r="C3" s="37">
        <v>1</v>
      </c>
      <c r="D3" s="37" t="s">
        <v>31295</v>
      </c>
      <c r="E3" s="37" t="s">
        <v>39043</v>
      </c>
      <c r="F3" s="38">
        <v>45926.188877314817</v>
      </c>
      <c r="G3" s="39">
        <f ca="1">IFERROR(NOW()-F3,"-")</f>
        <v>7.0252447916645906</v>
      </c>
      <c r="H3" s="38">
        <v>45926.158159722225</v>
      </c>
      <c r="I3" s="37" t="str">
        <f>IFERROR(VLOOKUP(D3,DB!A:F,6,0),"")</f>
        <v>SCECO</v>
      </c>
      <c r="J3" s="37" t="str">
        <f>IFERROR(VLOOKUP(D3,DB!A:G,7,0),"")</f>
        <v>Good</v>
      </c>
      <c r="K3" s="37" t="s">
        <v>39069</v>
      </c>
      <c r="L3" s="37" t="str">
        <f>IFERROR(VLOOKUP(D3,DB!A:I,9,0),"")</f>
        <v>Latis</v>
      </c>
      <c r="M3" s="136"/>
    </row>
    <row r="4" spans="1:13" ht="15">
      <c r="A4" s="37" t="s">
        <v>39070</v>
      </c>
      <c r="B4" s="37" t="str">
        <f>IFERROR(VLOOKUP(D4,DB!A:K,11,0),"")</f>
        <v>R5</v>
      </c>
      <c r="C4" s="37">
        <v>1</v>
      </c>
      <c r="D4" s="37" t="s">
        <v>34946</v>
      </c>
      <c r="E4" s="37" t="s">
        <v>39043</v>
      </c>
      <c r="F4" s="38">
        <v>45933.1641087963</v>
      </c>
      <c r="G4" s="39">
        <f ca="1">IFERROR(NOW()-F4,"-")</f>
        <v>5.0013310181384441E-2</v>
      </c>
      <c r="H4" s="38">
        <v>45933.15828703704</v>
      </c>
      <c r="I4" s="37" t="str">
        <f>IFERROR(VLOOKUP(D4,DB!A:F,6,0),"")</f>
        <v>SCECO</v>
      </c>
      <c r="J4" s="37" t="str">
        <f>IFERROR(VLOOKUP(D4,DB!A:G,7,0),"")</f>
        <v>Good</v>
      </c>
      <c r="K4" s="37" t="s">
        <v>39071</v>
      </c>
      <c r="L4" s="37" t="str">
        <f>IFERROR(VLOOKUP(D4,DB!A:I,9,0),"")</f>
        <v>Latis</v>
      </c>
      <c r="M4" s="136"/>
    </row>
    <row r="5" spans="1:13" ht="15">
      <c r="A5" s="37" t="s">
        <v>39072</v>
      </c>
      <c r="B5" s="37" t="str">
        <f>IFERROR(VLOOKUP(D5,DB!A:K,11,0),"")</f>
        <v>R5</v>
      </c>
      <c r="C5" s="37">
        <v>2</v>
      </c>
      <c r="D5" s="37" t="s">
        <v>38846</v>
      </c>
      <c r="E5" s="37"/>
      <c r="F5" s="38"/>
      <c r="G5" s="39">
        <f ca="1">IFERROR(NOW()-F5,"-")</f>
        <v>45933.214122106481</v>
      </c>
      <c r="H5" s="38">
        <v>45933.200138888889</v>
      </c>
      <c r="I5" s="37" t="str">
        <f>IFERROR(VLOOKUP(D5,DB!A:F,6,0),"")</f>
        <v>SCECO</v>
      </c>
      <c r="J5" s="37" t="str">
        <f>IFERROR(VLOOKUP(D5,DB!A:G,7,0),"")</f>
        <v>Dead</v>
      </c>
      <c r="K5" s="37" t="s">
        <v>39073</v>
      </c>
      <c r="L5" s="37" t="str">
        <f>IFERROR(VLOOKUP(D5,DB!A:I,9,0),"")</f>
        <v>Latis</v>
      </c>
      <c r="M5" s="136"/>
    </row>
    <row r="6" spans="1:13" ht="15">
      <c r="A6" s="37"/>
      <c r="B6" s="37" t="str">
        <f>IFERROR(VLOOKUP(D6,DB!A:K,11,0),"")</f>
        <v/>
      </c>
      <c r="C6" s="37"/>
      <c r="D6" s="137"/>
      <c r="E6" s="37"/>
      <c r="F6" s="38"/>
      <c r="G6" s="39">
        <f ca="1">IFERROR(NOW()-F6,"-")</f>
        <v>45933.214122106481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45933.214122106481</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45933.214122106481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45933.214122106481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45933.214122106481</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45933.214122106481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45933.214122106481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45933.214122106481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45933.214122106481</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45933.214122106481</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45933.214122106481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45933.214122106481</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45933.214122106481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45933.214122106481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45933.214122106481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45933.214122106481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45933.214122106481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45933.214122106481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45933.214122106481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45933.214122106481</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45933.214122106481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45933.214122106481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45933.214122106481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45933.214122106481</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45933.214122106481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45933.214122106481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45933.214122106481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45933.214122106481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45933.214122106481</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45933.214122106481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45933.214122106481</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45933.214122106481</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45933.214122106481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45933.214122106481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45933.214122106481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45933.214122106481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45933.214122106481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45933.214122106481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45933.214122106481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45933.214122106481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45933.214122106481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45933.214122106481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45933.214122106481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45933.214122106481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45933.214122106481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45933.214122106481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45933.214122106481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45933.214122106481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45933.214122106481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45933.214122106481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45933.214122106481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45933.214122106481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45933.214122106481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45933.214122106481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45933.214122106481</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45933.214122106481</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45933.214122106481</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45933.214122106481</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45933.214122106481</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45933.214122106481</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45933.214122106481</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45933.214122106481</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45933.214122106481</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45933.214122106481</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45933.214122106481</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45933.214122106481</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45933.214122106481</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45933.214122106481</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45933.214122106481</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45933.214122106481</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45933.214122106481</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45933.214122106481</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45933.214122106481</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45933.214122106481</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45933.214122106481</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45933.214122106481</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45933.214122106481</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45933.214122106481</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45933.214122106481</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45933.214122106481</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45933.214122106481</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45933.214122106481</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45933.214122106481</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45933.214122106481</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45933.214122106481</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45933.214122106481</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45933.214122106481</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45933.214122106481</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45933.214122106481</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45933.214122106481</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45933.214122106481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45933.214122106481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45933.214122106481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45933.214122106481</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45933.214122106481</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45933.214122106481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45933.214122106481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45933.214122106481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45933.214122106481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45933.214122106481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45933.214122106481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45933.214122106481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45933.214122106481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45933.214122106481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45933.214122106481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45933.214122106481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45933.214122106481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45933.214122106481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45933.214122106481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45933.214122106481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45933.214122106481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45933.214122106481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45933.214122106481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45933.214122106481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45933.214122106481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45933.214122106481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45933.214122106481</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45933.214122106481</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45933.214122106481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45933.214122106481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45933.214122106481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45933.214122106481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45933.214122106481</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45933.214122106481</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45933.214122106481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45933.214122106481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45933.214122106481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45933.214122106481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45933.214122106481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45933.214122106481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45933.214122106481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45933.214122106481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45933.214122106481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45933.214122106481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45933.214122106481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45933.214122106481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45933.214122106481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45933.214122106481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45933.214122106481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45933.214122106481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45933.214122106481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45933.214122106481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45933.214122106481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45933.214122106481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45933.214122106481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45933.214122106481</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45933.214122106481</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45933.214122106481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45933.214122106481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45933.214122106481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45933.214122106481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45933.214122106481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45933.214122106481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45933.214122106481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45933.214122106481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45933.214122106481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45933.214122106481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45933.214122106481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45933.214122106481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45933.214122106481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45933.214122106481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45933.214122106481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45933.214122106481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45933.214122106481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45933.214122106481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45933.214122106481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45933.214122106481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45933.214122106481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45933.214122106481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45933.214122106481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45933.214122106481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45933.214122106481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45933.214122106481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45933.214122106481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45933.214122106481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45933.214122106481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45933.214122106481</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45933.214122106481</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45933.214122106481</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45933.214122106481</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45933.214122106481</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45933.214122106481</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45933.214122106481</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45933.214122106481</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45933.214122106481</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45933.214122106481</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45933.214122106481</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45933.214122106481</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45933.214122106481</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45933.214122106481</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45933.214122106481</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45933.214122106481</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45933.214122106481</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45933.214122106481</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45933.214122106481</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45933.214122106481</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45933.214122106481</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45933.214122106481</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45933.214122106481</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45933.214122106481</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45933.214122106481</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0"/>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4.0704068287013797</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6.4412748842587462</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0.39547627314459532</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45933.214122106481</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45933.214122106481</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45933.214122106481</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45933.214122106481</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45933.214122106481</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45933.214122106481</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45933.214122106481</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45933.214122106481</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45933.214122106481</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45933.214122106481</v>
      </c>
      <c r="H14" s="137"/>
      <c r="I14" s="137" t="str">
        <f>IFERROR(VLOOKUP(D14,DB!A:F,6,0),"")</f>
        <v/>
      </c>
      <c r="J14" s="137" t="str">
        <f>IFERROR(VLOOKUP(D14,DB!A:G,7,0),"")</f>
        <v/>
      </c>
      <c r="K14" s="137"/>
      <c r="L14" s="137" t="str">
        <f>IFERROR(VLOOKUP(D14,DB!A:I,9,0),"")</f>
        <v/>
      </c>
    </row>
    <row r="15" spans="1:16383" ht="31.5" customHeight="1">
      <c r="A15" s="121"/>
      <c r="B15" s="120" t="str">
        <f>IFERROR(VLOOKUP(D15,DB!A:K,11,0),"")</f>
        <v/>
      </c>
      <c r="C15" s="122"/>
      <c r="D15" s="120"/>
      <c r="E15" s="123"/>
      <c r="F15" s="124"/>
      <c r="G15" s="89">
        <f ca="1">IFERROR(NOW()-F15,"-")</f>
        <v>45933.214122106481</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45933.214122106481</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45933.214122106481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45933.214122106481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45933.214122106481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45933.214122106481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45933.214122106481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45933.214122106481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45933.214122106481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45933.214122106481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45933.214122106481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45933.214122106481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45933.214122106481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45933.214122106481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45933.214122106481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45933.214122106481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45933.214122106481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45933.214122106481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45933.214122106481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45933.214122106481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45933.214122106481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45933.214122106481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45933.214122106481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45933.214122106481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45933.214122106481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45933.214122106481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45933.214122106481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45933.214122106481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45933.214122106481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45933.214122106481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45933.214122106481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45933.214122106481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45933.214122106481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45933.214122106481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45933.214122106481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45933.214122106481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45933.214122106481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45933.214122106481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45933.214122106481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45933.214122106481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45933.214122106481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45933.214122106481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45933.214122106481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45933.214122106481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45933.214122106481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45933.214122106481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45933.214122106481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45933.214122106481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45933.214122106481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45933.214122106481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45933.214122106481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45933.214122106481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45933.214122106481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45933.214122106481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45933.214122106481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45933.214122106481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45933.214122106481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45933.214122106481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45933.214122106481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45933.214122106481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45933.214122106481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45933.214122106481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45933.214122106481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45933.214122106481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45933.214122106481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45933.214122106481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45933.214122106481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45933.214122106481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45933.214122106481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45933.214122106481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45933.214122106481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45933.214122106481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45933.214122106481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45933.214122106481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45933.214122106481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45933.214122106481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45933.214122106481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45933.214122106481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45933.214122106481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45933.214122106481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45933.214122106481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45933.214122106481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45933.214122106481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45933.214122106481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45933.214122106481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45933.214122106481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45933.214122106481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45933.214122106481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45933.214122106481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45933.214122106481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45933.214122106481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45933.214122106481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45933.214122106481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45933.214122106481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45933.214122106481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45933.214122106481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45933.214122106481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45933.214122106481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45933.214122106481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45933.214122106481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45933.214122106481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45933.214122106481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45933.214122106481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45933.214122106481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45933.214122106481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45933.214122106481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45933.214122106481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45933.214122106481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45933.214122106481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45933.214122106481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45933.214122106481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45933.214122106481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45933.214122106481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45933.214122106481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45933.214122106481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45933.214122106481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45933.214122106481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45933.214122106481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45933.214122106481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45933.214122106481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45933.214122106481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45933.214122106481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45933.214122106481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45933.214122106481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45933.214122106481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45933.214122106481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45933.214122106481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45933.214122106481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45933.214122106481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45933.214122106481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45933.214122106481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45933.214122106481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45933.214122106481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45933.214122106481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45933.214122106481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45933.214122106481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45933.214122106481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45933.214122106481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45933.214122106481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45933.214122106481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45933.214122106481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45933.214122106481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45933.214122106481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45933.214122106481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45933.214122106481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45933.214122106481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45933.214122106481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45933.214122106481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45933.214122106481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45933.214122106481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45933.214122106481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45933.214122106481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45933.214122106481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45933.214122106481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45933.214122106481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45933.214122106481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45933.214122106481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45933.214122106481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45933.214122106481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45933.214122106481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45933.214122106481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45933.214122106481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45933.214122106481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45933.214122106481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45933.214122106481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45933.214122106481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45933.214122106481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45933.214122106481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45933.214122106481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45933.214122106481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45933.214122106481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45933.214122106481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45933.214122106481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45933.214122106481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45933.214122106481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45933.214122106481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45933.214122106481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45933.214122106481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45933.214122106481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45933.214122106481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45933.214122106481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45933.214122106481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45933.214122106481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45933.214122106481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45933.214122106481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45933.214122106481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45933.214122106481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45933.214122106481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45933.214122106481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45933.214122106481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45933.214122106481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45933.214122106481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45933.214122106481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45933.214122106481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45933.214122106481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45933.214122106481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45933.214122106481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45933.214122106481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45933.214122106481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45933.214122106481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45933.214122106481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45933.214122106481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45933.214122106481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45933.214122106481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45933.214122106481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45933.214122106481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45933.214122106481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45933.214122106481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45933.214122106481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45933.214122106481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45933.214122106481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45933.214122106481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45933.214122106481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45933.214122106481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45933.214122106481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45933.214122106481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45933.214122106481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45933.214122106481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45933.214122106481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45933.214122106481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45933.214122106481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45933.214122106481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45933.214122106481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45933.214122106481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45933.214122106481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45933.214122106481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45933.214122106481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45933.214122106481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45933.214122106481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45933.214122106481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45933.214122106481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45933.214122106481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45933.214122106481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45933.214122106481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45933.214122106481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45933.214122106481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45933.214122106481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45933.214122106481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45933.214122106481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45933.214122106481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45933.214122106481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45933.214122106481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45933.214122106481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45933.214122106481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45933.214122106481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45933.214122106481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45933.214122106481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45933.214122106481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45933.214122106481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45933.214122106481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45933.214122106481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45933.214122106481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45933.214122106481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45933.214122106481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45933.214122106481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45933.214122106481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45933.214122106481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45933.214122106481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45933.214122106481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45933.214122106481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45933.214122106481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45933.214122106481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45933.214122106481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45933.214122106481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45933.214122106481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45933.214122106481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45933.214122106481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45933.214122106481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45933.214122106481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45933.214122106481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45933.214122106481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45933.214122106481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45933.214122106481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45933.214122106481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45933.214122106481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45933.214122106481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45933.214122106481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45933.214122106481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45933.214122106481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45933.214122106481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45933.214122106481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45933.214122106481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45933.214122106481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45933.214122106481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45933.214122106481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45933.214122106481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45933.214122106481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45933.214122106481</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45933.214122106481</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45933.214122106481</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45933.214122106481</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45933.214122106481</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45933.214122106481</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45933.214122106481</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45933.214122106481</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45933.214122106481</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45933.214122106481</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45933.214122106481</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45933.214122106481</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45933.214122106481</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45933.214122106481</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45933.214122106481</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45933.214122106481</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45933.214122106481</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45933.214122106481</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45933.214122106481</v>
      </c>
      <c r="H320" s="124"/>
      <c r="I320" s="120" t="str">
        <f>IFERROR(VLOOKUP(D320,DB!A:F,6,0),"")</f>
        <v/>
      </c>
      <c r="J320" s="119" t="str">
        <f>IFERROR(VLOOKUP(D320,DB!A:G,7,0),"")</f>
        <v/>
      </c>
      <c r="K320" s="125"/>
      <c r="L320" s="126" t="str">
        <f>IFERROR(VLOOKUP(D320,DB!A:I,9,0),"")</f>
        <v/>
      </c>
    </row>
  </sheetData>
  <dataValidations count="2">
    <dataValidation allowBlank="1" showInputMessage="1" showErrorMessage="1" sqref="E1" xr:uid="{380493DB-286A-4683-AF55-C78F04945A49}"/>
    <dataValidation type="list" allowBlank="1" showInputMessage="1" showErrorMessage="1" sqref="E5:E3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2025-10-03T02:08:22Z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