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747" documentId="13_ncr:1_{F6CB121F-512D-4AA6-A0C1-0FB36C537598}" xr6:coauthVersionLast="47" xr6:coauthVersionMax="47" xr10:uidLastSave="{62AF372A-17F1-456D-B443-8B1B1F72F3AD}"/>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2" l="1"/>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364" i="2"/>
  <c r="G364" i="2"/>
  <c r="I364" i="2"/>
  <c r="J364" i="2"/>
  <c r="L364" i="2"/>
  <c r="B365" i="2"/>
  <c r="G365" i="2"/>
  <c r="I365" i="2"/>
  <c r="J365" i="2"/>
  <c r="L365" i="2"/>
  <c r="B366" i="2"/>
  <c r="G366" i="2"/>
  <c r="I366" i="2"/>
  <c r="J366" i="2"/>
  <c r="L366" i="2"/>
  <c r="B367" i="2"/>
  <c r="G367" i="2"/>
  <c r="I367" i="2"/>
  <c r="J367" i="2"/>
  <c r="L367" i="2"/>
  <c r="B368" i="2"/>
  <c r="G368" i="2"/>
  <c r="I368" i="2"/>
  <c r="J368" i="2"/>
  <c r="L368" i="2"/>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13" i="3"/>
  <c r="G14" i="3"/>
  <c r="G15" i="3"/>
  <c r="G16" i="3"/>
  <c r="I3" i="4"/>
  <c r="J3" i="4"/>
  <c r="I3" i="6"/>
  <c r="I4" i="6"/>
  <c r="L13" i="3"/>
  <c r="J13" i="3"/>
  <c r="I13" i="3"/>
  <c r="B13" i="3"/>
  <c r="B5" i="6"/>
  <c r="G5" i="6"/>
  <c r="I5" i="6"/>
  <c r="J5" i="6"/>
  <c r="L5" i="6"/>
  <c r="B6" i="6"/>
  <c r="G6" i="6"/>
  <c r="I6" i="6"/>
  <c r="J6" i="6"/>
  <c r="L6" i="6"/>
  <c r="B7" i="6"/>
  <c r="G7" i="6"/>
  <c r="I7" i="6"/>
  <c r="J7" i="6"/>
  <c r="L7" i="6"/>
  <c r="B8" i="6"/>
  <c r="G8" i="6"/>
  <c r="I8" i="6"/>
  <c r="J8" i="6"/>
  <c r="L8" i="6"/>
  <c r="B9" i="6"/>
  <c r="G9" i="6"/>
  <c r="I9" i="6"/>
  <c r="J9" i="6"/>
  <c r="L9" i="6"/>
  <c r="L3" i="6"/>
  <c r="L4" i="6"/>
  <c r="L2" i="6"/>
  <c r="J4" i="6"/>
  <c r="J3" i="6"/>
  <c r="J2" i="6"/>
  <c r="I2" i="6"/>
  <c r="G4" i="6"/>
  <c r="G3" i="6"/>
  <c r="G2" i="6"/>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L116" i="5"/>
  <c r="J116" i="5"/>
  <c r="I116" i="5"/>
  <c r="G116" i="5"/>
  <c r="B116"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L4" i="5"/>
  <c r="L5" i="5"/>
  <c r="L6" i="5"/>
  <c r="L7" i="5"/>
  <c r="L8" i="5"/>
  <c r="L9" i="5"/>
  <c r="L10" i="5"/>
  <c r="L11" i="5"/>
  <c r="L12" i="5"/>
  <c r="L13" i="5"/>
  <c r="L14" i="5"/>
  <c r="L15" i="5"/>
  <c r="L16" i="5"/>
  <c r="L17" i="5"/>
  <c r="L18" i="5"/>
  <c r="L19" i="5"/>
  <c r="L20" i="5"/>
  <c r="L21" i="5"/>
  <c r="L22" i="5"/>
  <c r="L23" i="5"/>
  <c r="L24" i="5"/>
  <c r="L25" i="5"/>
  <c r="L26" i="5"/>
  <c r="L27" i="5"/>
  <c r="L28" i="5"/>
  <c r="J4" i="5"/>
  <c r="J5" i="5"/>
  <c r="J6" i="5"/>
  <c r="J7" i="5"/>
  <c r="J8" i="5"/>
  <c r="J9" i="5"/>
  <c r="J10" i="5"/>
  <c r="J11" i="5"/>
  <c r="J12" i="5"/>
  <c r="J13" i="5"/>
  <c r="J14" i="5"/>
  <c r="J15" i="5"/>
  <c r="J16" i="5"/>
  <c r="J17" i="5"/>
  <c r="J18" i="5"/>
  <c r="J19" i="5"/>
  <c r="J20" i="5"/>
  <c r="J21" i="5"/>
  <c r="J22" i="5"/>
  <c r="J23" i="5"/>
  <c r="J24" i="5"/>
  <c r="J25" i="5"/>
  <c r="J26" i="5"/>
  <c r="J27" i="5"/>
  <c r="J28" i="5"/>
  <c r="I4" i="5"/>
  <c r="I5" i="5"/>
  <c r="I6" i="5"/>
  <c r="I7" i="5"/>
  <c r="I8" i="5"/>
  <c r="I9" i="5"/>
  <c r="I10" i="5"/>
  <c r="I11" i="5"/>
  <c r="I12" i="5"/>
  <c r="I13" i="5"/>
  <c r="I14" i="5"/>
  <c r="I15" i="5"/>
  <c r="I16" i="5"/>
  <c r="I17" i="5"/>
  <c r="I18" i="5"/>
  <c r="I19" i="5"/>
  <c r="I20" i="5"/>
  <c r="I21" i="5"/>
  <c r="I22" i="5"/>
  <c r="I23" i="5"/>
  <c r="I24" i="5"/>
  <c r="I25" i="5"/>
  <c r="I26" i="5"/>
  <c r="I27" i="5"/>
  <c r="I28" i="5"/>
  <c r="G4" i="5"/>
  <c r="G5" i="5"/>
  <c r="G6" i="5"/>
  <c r="G7" i="5"/>
  <c r="G8" i="5"/>
  <c r="G9" i="5"/>
  <c r="G10" i="5"/>
  <c r="G11" i="5"/>
  <c r="G12" i="5"/>
  <c r="G13" i="5"/>
  <c r="G14" i="5"/>
  <c r="G15" i="5"/>
  <c r="G16" i="5"/>
  <c r="G17" i="5"/>
  <c r="G18" i="5"/>
  <c r="G19" i="5"/>
  <c r="G20" i="5"/>
  <c r="G21" i="5"/>
  <c r="G22" i="5"/>
  <c r="G23" i="5"/>
  <c r="G24" i="5"/>
  <c r="G25" i="5"/>
  <c r="G26" i="5"/>
  <c r="G27" i="5"/>
  <c r="G28" i="5"/>
  <c r="B4" i="5"/>
  <c r="B5" i="5"/>
  <c r="B6" i="5"/>
  <c r="B7" i="5"/>
  <c r="B8" i="5"/>
  <c r="B9" i="5"/>
  <c r="B10" i="5"/>
  <c r="B11" i="5"/>
  <c r="B12" i="5"/>
  <c r="B13" i="5"/>
  <c r="B14" i="5"/>
  <c r="B15" i="5"/>
  <c r="B16" i="5"/>
  <c r="B17" i="5"/>
  <c r="B18" i="5"/>
  <c r="B19" i="5"/>
  <c r="B20" i="5"/>
  <c r="B21" i="5"/>
  <c r="B22" i="5"/>
  <c r="B23" i="5"/>
  <c r="B24" i="5"/>
  <c r="B25" i="5"/>
  <c r="B26" i="5"/>
  <c r="B27" i="5"/>
  <c r="B28" i="5"/>
  <c r="B6" i="2"/>
  <c r="G6" i="2"/>
  <c r="I6" i="2"/>
  <c r="J6" i="2"/>
  <c r="L6" i="2"/>
  <c r="B3" i="5"/>
  <c r="G3" i="5"/>
  <c r="I3" i="5"/>
  <c r="J3" i="5"/>
  <c r="L3" i="5"/>
  <c r="B3" i="2"/>
  <c r="G3" i="2"/>
  <c r="I3" i="2"/>
  <c r="J3" i="2"/>
  <c r="L3" i="2"/>
  <c r="B4" i="2"/>
  <c r="G4" i="2"/>
  <c r="I4" i="2"/>
  <c r="J4" i="2"/>
  <c r="L4" i="2"/>
  <c r="B5" i="2"/>
  <c r="G5" i="2"/>
  <c r="I5" i="2"/>
  <c r="J5" i="2"/>
  <c r="L5" i="2"/>
  <c r="B7" i="2"/>
  <c r="G7" i="2"/>
  <c r="I7" i="2"/>
  <c r="J7" i="2"/>
  <c r="L7"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3" i="1"/>
  <c r="I3" i="1"/>
  <c r="J3" i="1"/>
  <c r="L3" i="1"/>
  <c r="L2" i="5"/>
  <c r="B2" i="4"/>
  <c r="G2" i="4"/>
  <c r="I2" i="4"/>
  <c r="J2" i="4"/>
  <c r="L2" i="4"/>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alcChain>
</file>

<file path=xl/sharedStrings.xml><?xml version="1.0" encoding="utf-8"?>
<sst xmlns="http://schemas.openxmlformats.org/spreadsheetml/2006/main" count="178594" uniqueCount="39082">
  <si>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</si>
  <si>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</si>
  <si>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</si>
  <si>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</si>
  <si>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</si>
  <si>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</si>
  <si>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</si>
  <si>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</si>
  <si>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</si>
  <si>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</si>
  <si>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</si>
  <si>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</si>
  <si>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</si>
  <si>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</si>
  <si>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</si>
  <si>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</si>
  <si>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</si>
  <si>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</si>
  <si>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</si>
  <si>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</si>
  <si>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</si>
  <si>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</si>
  <si>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</si>
  <si>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</si>
  <si>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</si>
  <si>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</si>
  <si>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</si>
  <si>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</si>
  <si>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</si>
  <si>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</si>
  <si>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</si>
  <si>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</si>
  <si>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</si>
  <si>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</si>
  <si>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</si>
  <si>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</si>
  <si>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</si>
  <si>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</si>
  <si>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</si>
  <si>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</si>
  <si>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</si>
  <si>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</si>
  <si>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</si>
  <si>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</si>
  <si>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</si>
  <si>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</si>
  <si>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</si>
  <si>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</si>
  <si>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</si>
  <si>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</si>
  <si>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</si>
  <si>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</si>
  <si>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</si>
  <si>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</si>
  <si>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</si>
  <si>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</si>
  <si>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</si>
  <si>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</si>
  <si>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</si>
  <si>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</si>
  <si>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</si>
  <si>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</si>
  <si>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</si>
  <si>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</si>
  <si>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</si>
  <si>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</si>
  <si>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</si>
  <si>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</si>
  <si>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</si>
  <si>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</si>
  <si>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</si>
  <si>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</si>
  <si>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</si>
  <si>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</si>
  <si>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</si>
  <si>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</si>
  <si>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</si>
  <si>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</si>
  <si>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</si>
  <si>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</si>
  <si>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</si>
  <si>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</si>
  <si>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</si>
  <si>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</si>
  <si>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</si>
  <si>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</si>
  <si>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</si>
  <si>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</si>
  <si>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</si>
  <si>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</si>
  <si>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</si>
  <si>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</si>
  <si>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</si>
  <si>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</si>
  <si>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</si>
  <si>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</si>
  <si>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</si>
  <si>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</si>
  <si>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</si>
  <si>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</si>
  <si>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</si>
  <si>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</si>
  <si>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</si>
  <si>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</si>
  <si>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</si>
  <si>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</si>
  <si>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</si>
  <si>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</si>
  <si>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</si>
  <si>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</si>
  <si>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</si>
  <si>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</si>
  <si>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</si>
  <si>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</si>
  <si>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</si>
  <si>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</si>
  <si>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</si>
  <si>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</si>
  <si>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</si>
  <si>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</si>
  <si>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</si>
  <si>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</si>
  <si>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</si>
  <si>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</si>
  <si>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</si>
  <si>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</si>
  <si>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</si>
  <si>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</si>
  <si>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</si>
  <si>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</si>
  <si>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</si>
  <si>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</si>
  <si>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</si>
  <si>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</si>
  <si>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</si>
  <si>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</si>
  <si>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</si>
  <si>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</si>
  <si>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</si>
  <si>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</si>
  <si>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</si>
  <si>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</si>
  <si>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</si>
  <si>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</si>
  <si>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</si>
  <si>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</si>
  <si>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</si>
  <si>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</si>
  <si>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</si>
  <si>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</si>
  <si>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</si>
  <si>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</si>
  <si>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</si>
  <si>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</si>
  <si>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</si>
  <si>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</si>
  <si>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</si>
  <si>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</si>
  <si>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</si>
  <si>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</si>
  <si>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</si>
  <si>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</si>
  <si>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</si>
  <si>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</si>
  <si>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</si>
  <si>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</si>
  <si>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</si>
  <si>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</si>
  <si>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</si>
  <si>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</si>
  <si>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</si>
  <si>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</si>
  <si>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</si>
  <si>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</si>
  <si>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</si>
  <si>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</si>
  <si>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</si>
  <si>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</si>
  <si>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</si>
  <si>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</si>
  <si>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</si>
  <si>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</si>
  <si>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</si>
  <si>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</si>
  <si>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</si>
  <si>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</si>
  <si>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</si>
  <si>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</si>
  <si>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</si>
  <si>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</si>
  <si>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</si>
  <si>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</si>
  <si>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</si>
  <si>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</si>
  <si>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</si>
  <si>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</si>
  <si>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</si>
  <si>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</si>
  <si>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</si>
  <si>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</si>
  <si>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</si>
  <si>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</si>
  <si>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</si>
  <si>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</si>
  <si>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</si>
  <si>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</si>
  <si>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</si>
  <si>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</si>
  <si>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</si>
  <si>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</si>
  <si>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</si>
  <si>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</si>
  <si>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</si>
  <si>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</si>
  <si>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</si>
  <si>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</si>
  <si>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</si>
  <si>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</si>
  <si>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</si>
  <si>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</si>
  <si>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</si>
  <si>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</si>
  <si>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</si>
  <si>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</si>
  <si>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</si>
  <si>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</si>
  <si>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</si>
  <si>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</si>
  <si>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</si>
  <si>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</si>
  <si>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</si>
  <si>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</si>
  <si>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</si>
  <si>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</si>
  <si>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</si>
  <si>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</si>
  <si>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</si>
  <si>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</si>
  <si>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</si>
  <si>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</si>
  <si>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</si>
  <si>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</si>
  <si>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</si>
  <si>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</si>
  <si>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</si>
  <si>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</si>
  <si>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</si>
  <si>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</si>
  <si>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</si>
  <si>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</si>
  <si>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</si>
  <si>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</si>
  <si>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</si>
  <si>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</si>
  <si>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</si>
  <si>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</si>
  <si>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</si>
  <si>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</si>
  <si>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</si>
  <si>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</si>
  <si>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</si>
  <si>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</si>
  <si>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</si>
  <si>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</si>
  <si>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</si>
  <si>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</si>
  <si>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</si>
  <si>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</si>
  <si>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</si>
  <si>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</si>
  <si>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</si>
  <si>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</si>
  <si>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</si>
  <si>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</si>
  <si>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</si>
  <si>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</si>
  <si>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</si>
  <si>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</si>
  <si>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</si>
  <si>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</si>
  <si>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</si>
  <si>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</si>
  <si>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</si>
  <si>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</si>
  <si>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</si>
  <si>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</si>
  <si>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</si>
  <si>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</si>
  <si>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</si>
  <si>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</si>
  <si>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</si>
  <si>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</si>
  <si>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</si>
  <si>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</si>
  <si>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</si>
  <si>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</si>
  <si>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</si>
  <si>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</si>
  <si>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</si>
  <si>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</si>
  <si>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</si>
  <si>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</si>
  <si>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</si>
  <si>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</si>
  <si>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</si>
  <si>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</si>
  <si>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</si>
  <si>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</si>
  <si>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</si>
  <si>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</si>
  <si>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</si>
  <si>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</si>
  <si>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</si>
  <si>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</si>
  <si>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</si>
  <si>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</si>
  <si>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</si>
  <si>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</si>
  <si>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</si>
  <si>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</si>
  <si>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</si>
  <si>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</si>
  <si>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</si>
  <si>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</si>
  <si>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</si>
  <si>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</si>
  <si>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</si>
  <si>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</si>
  <si>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</si>
  <si>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</si>
  <si>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</si>
  <si>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</si>
  <si>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</si>
  <si>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</si>
  <si>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</si>
  <si>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</si>
  <si>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</si>
  <si>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</si>
  <si>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</si>
  <si>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</si>
  <si>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</si>
  <si>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</si>
  <si>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</si>
  <si>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</si>
  <si>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</si>
  <si>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</si>
  <si>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</si>
  <si>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</si>
  <si>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</si>
  <si>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</si>
  <si>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</si>
  <si>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</si>
  <si>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</si>
  <si>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</si>
  <si>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</si>
  <si>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</si>
  <si>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</si>
  <si>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</si>
  <si>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</si>
  <si>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</si>
  <si>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</si>
  <si>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</si>
  <si>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</si>
  <si>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</si>
  <si>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</si>
  <si>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</si>
  <si>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</si>
  <si>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</si>
  <si>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</si>
  <si>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</si>
  <si>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</si>
  <si>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</si>
  <si>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</si>
  <si>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</si>
  <si>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</si>
  <si>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</si>
  <si>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</si>
  <si>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</si>
  <si>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</si>
  <si>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</si>
  <si>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</si>
  <si>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</si>
  <si>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</si>
  <si>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</si>
  <si>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</si>
  <si>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</si>
  <si>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</si>
  <si>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</si>
  <si>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</si>
  <si>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</si>
  <si>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</si>
  <si>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</si>
  <si>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</si>
  <si>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</si>
  <si>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</si>
  <si>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</si>
  <si>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</si>
  <si>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</si>
  <si>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</si>
  <si>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</si>
  <si>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</si>
  <si>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</si>
  <si>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</si>
  <si>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</si>
  <si>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</si>
  <si>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</si>
  <si>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</si>
  <si>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</si>
  <si>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</si>
  <si>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</si>
  <si>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</si>
  <si>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</si>
  <si>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</si>
  <si>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</si>
  <si>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</si>
  <si>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</si>
  <si>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</si>
  <si>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</si>
  <si>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</si>
  <si>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</si>
  <si>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</si>
  <si>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</si>
  <si>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</si>
  <si>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</si>
  <si>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</si>
  <si>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</si>
  <si>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</si>
  <si>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</si>
  <si>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</si>
  <si>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</si>
  <si>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</si>
  <si>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</si>
  <si>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</si>
  <si>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</si>
  <si>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</si>
  <si>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</si>
  <si>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</si>
  <si>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</si>
  <si>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</si>
  <si>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</si>
  <si>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</si>
  <si>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</si>
  <si>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</si>
  <si>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</si>
  <si>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</si>
  <si>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</si>
  <si>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</si>
  <si>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</si>
  <si>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</si>
  <si>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</si>
  <si>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</si>
  <si>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</si>
  <si>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</si>
  <si>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</si>
  <si>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</si>
  <si>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</si>
  <si>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</si>
  <si>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</si>
  <si>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</si>
  <si>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</si>
  <si>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</si>
  <si>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</si>
  <si>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</si>
  <si>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</si>
  <si>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</si>
  <si>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</si>
  <si>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</si>
  <si>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</si>
  <si>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</si>
  <si>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</si>
  <si>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</si>
  <si>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</si>
  <si>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</si>
  <si>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</si>
  <si>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</si>
  <si>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</si>
  <si>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</si>
  <si>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</si>
  <si>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</si>
  <si>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</si>
  <si>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</si>
  <si>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</si>
  <si>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</si>
  <si>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</si>
  <si>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</si>
  <si>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</si>
  <si>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</si>
  <si>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</si>
  <si>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</si>
  <si>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</si>
  <si>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</si>
  <si>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</si>
  <si>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</si>
  <si>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</si>
  <si>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</si>
  <si>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</si>
  <si>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</si>
  <si>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</si>
  <si>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</si>
  <si>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</si>
  <si>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</si>
  <si>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</si>
  <si>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</si>
  <si>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</si>
  <si>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</si>
  <si>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</si>
  <si>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</si>
  <si>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</si>
  <si>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</si>
  <si>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</si>
  <si>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</si>
  <si>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</si>
  <si>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</si>
  <si>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</si>
  <si>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</si>
  <si>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</si>
  <si>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</si>
  <si>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</si>
  <si>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</si>
  <si>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</si>
  <si>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</si>
  <si>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</si>
  <si>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</si>
  <si>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</si>
  <si>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</si>
  <si>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</si>
  <si>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</si>
  <si>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</si>
  <si>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</si>
  <si>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</si>
  <si>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</si>
  <si>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</si>
  <si>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</si>
  <si>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</si>
  <si>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</si>
  <si>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</si>
  <si>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</si>
  <si>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</si>
  <si>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</si>
  <si>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</si>
  <si>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</si>
  <si>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</si>
  <si>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</si>
  <si>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</si>
  <si>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</si>
  <si>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</si>
  <si>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</si>
  <si>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</si>
  <si>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</si>
  <si>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</si>
  <si>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</si>
  <si>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</si>
  <si>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</si>
  <si>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</si>
  <si>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</si>
  <si>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</si>
  <si>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</si>
  <si>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</si>
  <si>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</si>
  <si>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</si>
  <si>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</si>
  <si>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</si>
  <si>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</si>
  <si>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</si>
  <si>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</si>
  <si>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</si>
  <si>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</si>
  <si>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</si>
  <si>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</si>
  <si>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</si>
  <si>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</si>
  <si>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</si>
  <si>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</si>
  <si>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</si>
  <si>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</si>
  <si>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</si>
  <si>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</si>
  <si>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</si>
  <si>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</si>
  <si>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</si>
  <si>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</si>
  <si>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</si>
  <si>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</si>
  <si>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</si>
  <si>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</si>
  <si>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</si>
  <si>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</si>
  <si>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</si>
  <si>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</si>
  <si>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</si>
  <si>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</si>
  <si>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</si>
  <si>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</si>
  <si>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</si>
  <si>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</si>
  <si>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</si>
  <si>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</si>
  <si>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</si>
  <si>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</si>
  <si>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</si>
  <si>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</si>
  <si>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</si>
  <si>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</si>
  <si>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</si>
  <si>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</si>
  <si>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</si>
  <si>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</si>
  <si>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</si>
  <si>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</si>
  <si>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</si>
  <si>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</si>
  <si>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</si>
  <si>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</si>
  <si>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</si>
  <si>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</si>
  <si>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</si>
  <si>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</si>
  <si>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</si>
  <si>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</si>
  <si>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</si>
  <si>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</si>
  <si>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</si>
  <si>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</si>
  <si>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</si>
  <si>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</si>
  <si>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</si>
  <si>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</si>
  <si>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</si>
  <si>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</si>
  <si>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</si>
  <si>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</si>
  <si>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</si>
  <si>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</si>
  <si>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</si>
  <si>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</si>
  <si>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</si>
  <si>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</si>
  <si>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</si>
  <si>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</si>
  <si>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</si>
  <si>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</si>
  <si>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</si>
  <si>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</si>
  <si>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</si>
  <si>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</si>
  <si>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</si>
  <si>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</si>
  <si>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</si>
  <si>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</si>
  <si>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</si>
  <si>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</si>
  <si>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</si>
  <si>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</si>
  <si>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</si>
  <si>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</si>
  <si>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</si>
  <si>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</si>
  <si>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</si>
  <si>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</si>
  <si>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</si>
  <si>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</si>
  <si>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</si>
  <si>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</si>
  <si>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</si>
  <si>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</si>
  <si>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</si>
  <si>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</si>
  <si>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</si>
  <si>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</si>
  <si>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</si>
  <si>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</si>
  <si>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</si>
  <si>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</si>
  <si>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</si>
  <si>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</si>
  <si>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</si>
  <si>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</si>
  <si>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</si>
  <si>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</si>
  <si>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</si>
  <si>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</si>
  <si>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</si>
  <si>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</si>
  <si>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</si>
  <si>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</si>
  <si>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</si>
  <si>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</si>
  <si>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</si>
  <si>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</si>
  <si>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</si>
  <si>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</si>
  <si>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</si>
  <si>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</si>
  <si>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</si>
  <si>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</si>
  <si>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</si>
  <si>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</si>
  <si>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</si>
  <si>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</si>
  <si>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</si>
  <si>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</si>
  <si>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</si>
  <si>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</si>
  <si>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</si>
  <si>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</si>
  <si>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</si>
  <si>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</si>
  <si>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</si>
  <si>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</si>
  <si>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</si>
  <si>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</si>
  <si>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</si>
  <si>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</si>
  <si>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</si>
  <si>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</si>
  <si>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</si>
  <si>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</si>
  <si>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</si>
  <si>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</si>
  <si>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</si>
  <si>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</si>
  <si>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</si>
  <si>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</si>
  <si>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</si>
  <si>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</si>
  <si>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</si>
  <si>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</si>
  <si>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</si>
  <si>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</si>
  <si>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</si>
  <si>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</si>
  <si>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</si>
  <si>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</si>
  <si>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</si>
  <si>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</si>
  <si>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</si>
  <si>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</si>
  <si>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</si>
  <si>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</si>
  <si>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</si>
  <si>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</si>
  <si>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</si>
  <si>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</si>
  <si>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</si>
  <si>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</si>
  <si>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</si>
  <si>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</si>
  <si>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</si>
  <si>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</si>
  <si>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</si>
  <si>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</si>
  <si>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</si>
  <si>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</si>
  <si>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</si>
  <si>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</si>
  <si>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</si>
  <si>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</si>
  <si>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</si>
  <si>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</si>
  <si>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</si>
  <si>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</si>
  <si>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</si>
  <si>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</si>
  <si>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</si>
  <si>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</si>
  <si>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</si>
  <si>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</si>
  <si>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</si>
  <si>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</si>
  <si>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</si>
  <si>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</si>
  <si>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</si>
  <si>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</si>
  <si>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</si>
  <si>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</si>
  <si>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</si>
  <si>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</si>
  <si>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</si>
  <si>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</si>
  <si>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</si>
  <si>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</si>
  <si>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</si>
  <si>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</si>
  <si>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</si>
  <si>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</si>
  <si>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</si>
  <si>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</si>
  <si>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</si>
  <si>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</si>
  <si>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</si>
  <si>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</si>
  <si>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</si>
  <si>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</si>
  <si>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</si>
  <si>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</si>
  <si>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</si>
  <si>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</si>
  <si>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</si>
  <si>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</si>
  <si>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</si>
  <si>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</si>
  <si>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</si>
  <si>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</si>
  <si>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</si>
  <si>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</si>
  <si>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</si>
  <si>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</si>
  <si>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</si>
  <si>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</si>
  <si>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</si>
  <si>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</si>
  <si>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</si>
  <si>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</si>
  <si>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</si>
  <si>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</si>
  <si>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</si>
  <si>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</si>
  <si>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</si>
  <si>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</si>
  <si>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</si>
  <si>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</si>
  <si>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</si>
  <si>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</si>
  <si>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</si>
  <si>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</si>
  <si>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</si>
  <si>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</si>
  <si>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</si>
  <si>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</si>
  <si>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</si>
  <si>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</si>
  <si>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</si>
  <si>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</si>
  <si>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</si>
  <si>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</si>
  <si>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</si>
  <si>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</si>
  <si>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</si>
  <si>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</si>
  <si>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</si>
  <si>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</si>
  <si>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</si>
  <si>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</si>
  <si>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</si>
  <si>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</si>
  <si>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</si>
  <si>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</si>
  <si>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</si>
  <si>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</si>
  <si>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</si>
  <si>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</si>
  <si>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</si>
  <si>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</si>
  <si>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</si>
  <si>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</si>
  <si>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</si>
  <si>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</si>
  <si>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</si>
  <si>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</si>
  <si>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</si>
  <si>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</si>
  <si>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</si>
  <si>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</si>
  <si>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</si>
  <si>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</si>
  <si>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</si>
  <si>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</si>
  <si>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</si>
  <si>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</si>
  <si>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</si>
  <si>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</si>
  <si>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</si>
  <si>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</si>
  <si>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</si>
  <si>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</si>
  <si>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</si>
  <si>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</si>
  <si>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</si>
  <si>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</si>
  <si>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</si>
  <si>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</si>
  <si>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</si>
  <si>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</si>
  <si>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</si>
  <si>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</si>
  <si>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</si>
  <si>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</si>
  <si>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</si>
  <si>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</si>
  <si>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</si>
  <si>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</si>
  <si>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</si>
  <si>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</si>
  <si>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</si>
  <si>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</si>
  <si>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</si>
  <si>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</si>
  <si>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</si>
  <si>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</si>
  <si>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</si>
  <si>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</si>
  <si>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</si>
  <si>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</si>
  <si>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</si>
  <si>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</si>
  <si>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</si>
  <si>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</si>
  <si>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</si>
  <si>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</si>
  <si>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</si>
  <si>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</si>
  <si>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</si>
  <si>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</si>
  <si>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</si>
  <si>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</si>
  <si>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</si>
  <si>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</si>
  <si>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</si>
  <si>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</si>
  <si>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</si>
  <si>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</si>
  <si>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</si>
  <si>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</si>
  <si>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</si>
  <si>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</si>
  <si>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</si>
  <si>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</si>
  <si>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</si>
  <si>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</si>
  <si>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</si>
  <si>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</si>
  <si>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</si>
  <si>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</si>
  <si>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</si>
  <si>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</si>
  <si>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</si>
  <si>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</si>
  <si>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</si>
  <si>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</si>
  <si>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</si>
  <si>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</si>
  <si>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</si>
  <si>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</si>
  <si>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</si>
  <si>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</si>
  <si>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</si>
  <si>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</si>
  <si>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</si>
  <si>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</si>
  <si>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</si>
  <si>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</si>
  <si>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</si>
  <si>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</si>
  <si>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</si>
  <si>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</si>
  <si>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</si>
  <si>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</si>
  <si>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</si>
  <si>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</si>
  <si>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</si>
  <si>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</si>
  <si>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</si>
  <si>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</si>
  <si>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</si>
  <si>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</si>
  <si>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</si>
  <si>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</si>
  <si>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</si>
  <si>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</si>
  <si>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</si>
  <si>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</si>
  <si>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</si>
  <si>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</si>
  <si>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</si>
  <si>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</si>
  <si>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</si>
  <si>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</si>
  <si>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</si>
  <si>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</si>
  <si>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</si>
  <si>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</si>
  <si>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</si>
  <si>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</si>
  <si>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</si>
  <si>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</si>
  <si>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</si>
  <si>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</si>
  <si>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</si>
  <si>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</si>
  <si>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</si>
  <si>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</si>
  <si>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</si>
  <si>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</si>
  <si>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</si>
  <si>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</si>
  <si>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</si>
  <si>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</si>
  <si>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</si>
  <si>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</si>
  <si>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</si>
  <si>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</si>
  <si>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</si>
  <si>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</si>
  <si>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</si>
  <si>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</si>
  <si>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</si>
  <si>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</si>
  <si>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</si>
  <si>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</si>
  <si>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</si>
  <si>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</si>
  <si>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</si>
  <si>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</si>
  <si>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</si>
  <si>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</si>
  <si>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</si>
  <si>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</si>
  <si>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</si>
  <si>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</si>
  <si>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</si>
  <si>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</si>
  <si>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</si>
  <si>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</si>
  <si>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</si>
  <si>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</si>
  <si>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</si>
  <si>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</si>
  <si>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</si>
  <si>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</si>
  <si>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</si>
  <si>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</si>
  <si>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</si>
  <si>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</si>
  <si>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</si>
  <si>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</si>
  <si>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</si>
  <si>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</si>
  <si>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</si>
  <si>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</si>
  <si>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</si>
  <si>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</si>
  <si>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</si>
  <si>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</si>
  <si>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</si>
  <si>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</si>
  <si>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</si>
  <si>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</si>
  <si>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</si>
  <si>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</si>
  <si>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</si>
  <si>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</si>
  <si>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</si>
  <si>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</si>
  <si>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</si>
  <si>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</si>
  <si>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</si>
  <si>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</si>
  <si>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</si>
  <si>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</si>
  <si>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</si>
  <si>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</si>
  <si>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</si>
  <si>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</si>
  <si>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</si>
  <si>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</si>
  <si>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</si>
  <si>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</si>
  <si>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</si>
  <si>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</si>
  <si>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</si>
  <si>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</si>
  <si>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</si>
  <si>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</si>
  <si>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</si>
  <si>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</si>
  <si>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</si>
  <si>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</si>
  <si>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</si>
  <si>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</si>
  <si>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</si>
  <si>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</si>
  <si>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</si>
  <si>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</si>
  <si>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</si>
  <si>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</si>
  <si>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</si>
  <si>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</si>
  <si>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</si>
  <si>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</si>
  <si>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</si>
  <si>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</si>
  <si>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</si>
  <si>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</si>
  <si>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</si>
  <si>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</si>
  <si>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</si>
  <si>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</si>
  <si>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</si>
  <si>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</si>
  <si>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</si>
  <si>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</si>
  <si>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</si>
  <si>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</si>
  <si>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</si>
  <si>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</si>
  <si>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</si>
  <si>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</si>
  <si>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</si>
  <si>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</si>
  <si>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</si>
  <si>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</si>
  <si>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</si>
  <si>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</si>
  <si>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</si>
  <si>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</si>
  <si>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</si>
  <si>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</si>
  <si>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</si>
  <si>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</si>
  <si>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</si>
  <si>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</si>
  <si>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</si>
  <si>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</si>
  <si>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</si>
  <si>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</si>
  <si>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</si>
  <si>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</si>
  <si>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</si>
  <si>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</si>
  <si>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</si>
  <si>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</si>
  <si>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</si>
  <si>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</si>
  <si>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</si>
  <si>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</si>
  <si>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</si>
  <si>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</si>
  <si>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</si>
  <si>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</si>
  <si>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</si>
  <si>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</si>
  <si>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</si>
  <si>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</si>
  <si>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</si>
  <si>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</si>
  <si>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</si>
  <si>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</si>
  <si>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</si>
  <si>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</si>
  <si>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</si>
  <si>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</si>
  <si>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</si>
  <si>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</si>
  <si>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</si>
  <si>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</si>
  <si>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</si>
  <si>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</si>
  <si>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</si>
  <si>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</si>
  <si>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</si>
  <si>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</si>
  <si>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</si>
  <si>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</si>
  <si>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</si>
  <si>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</si>
  <si>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</si>
  <si>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</si>
  <si>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</si>
  <si>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</si>
  <si>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</si>
  <si>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</si>
  <si>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</si>
  <si>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</si>
  <si>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</si>
  <si>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</si>
  <si>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</si>
  <si>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</si>
  <si>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</si>
  <si>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</si>
  <si>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</si>
  <si>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</si>
  <si>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</si>
  <si>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</si>
  <si>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</si>
  <si>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</si>
  <si>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</si>
  <si>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</si>
  <si>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</si>
  <si>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</si>
  <si>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</si>
  <si>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</si>
  <si>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</si>
  <si>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</si>
  <si>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</si>
  <si>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</si>
  <si>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</si>
  <si>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</si>
  <si>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</si>
  <si>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</si>
  <si>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</si>
  <si>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</si>
  <si>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</si>
  <si>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</si>
  <si>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</si>
  <si>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</si>
  <si>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</si>
  <si>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</si>
  <si>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</si>
  <si>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</si>
  <si>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</si>
  <si>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</si>
  <si>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</si>
  <si>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</si>
  <si>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</si>
  <si>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</si>
  <si>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</si>
  <si>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</si>
  <si>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</si>
  <si>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</si>
  <si>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</si>
  <si>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</si>
  <si>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</si>
  <si>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</si>
  <si>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</si>
  <si>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</si>
  <si>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</si>
  <si>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</si>
  <si>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</si>
  <si>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</si>
  <si>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</si>
  <si>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</si>
  <si>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</si>
  <si>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</si>
  <si>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</si>
  <si>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</si>
  <si>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</si>
  <si>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</si>
  <si>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</si>
  <si>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</si>
  <si>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</si>
  <si>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</si>
  <si>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</si>
  <si>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</si>
  <si>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</si>
  <si>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</si>
  <si>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</si>
  <si>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</si>
  <si>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</si>
  <si>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</si>
  <si>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</si>
  <si>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</si>
  <si>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</si>
  <si>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</si>
  <si>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</si>
  <si>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</si>
  <si>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</si>
  <si>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</si>
  <si>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</si>
  <si>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</si>
  <si>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</si>
  <si>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</si>
  <si>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</si>
  <si>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</si>
  <si>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</si>
  <si>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</si>
  <si>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</si>
  <si>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</si>
  <si>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</si>
  <si>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</si>
  <si>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</si>
  <si>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</si>
  <si>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</si>
  <si>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</si>
  <si>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</si>
  <si>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</si>
  <si>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</si>
  <si>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</si>
  <si>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</si>
  <si>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</si>
  <si>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</si>
  <si>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</si>
  <si>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</si>
  <si>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</si>
  <si>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</si>
  <si>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</si>
  <si>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</si>
  <si>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</si>
  <si>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</si>
  <si>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</si>
  <si>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</si>
  <si>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</si>
  <si>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</si>
  <si>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</si>
  <si>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</si>
  <si>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</si>
  <si>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</si>
  <si>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</si>
  <si>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</si>
  <si>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</si>
  <si>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</si>
  <si>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</si>
  <si>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</si>
  <si>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</si>
  <si>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</si>
  <si>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</si>
  <si>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</si>
  <si>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</si>
  <si>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</si>
  <si>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</si>
  <si>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</si>
  <si>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</si>
  <si>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</si>
  <si>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</si>
  <si>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</si>
  <si>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</si>
  <si>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</si>
  <si>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</si>
  <si>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</si>
  <si>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</si>
  <si>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</si>
  <si>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</si>
  <si>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</si>
  <si>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</si>
  <si>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</si>
  <si>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</si>
  <si>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</si>
  <si>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</si>
  <si>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</si>
  <si>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</si>
  <si>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</si>
  <si>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</si>
  <si>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</si>
  <si>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</si>
  <si>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</si>
  <si>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</si>
  <si>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</si>
  <si>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</si>
  <si>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</si>
  <si>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</si>
  <si>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</si>
  <si>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</si>
  <si>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</si>
  <si>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</si>
  <si>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</si>
  <si>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</si>
  <si>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</si>
  <si>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</si>
  <si>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</si>
  <si>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</si>
  <si>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</si>
  <si>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</si>
  <si>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</si>
  <si>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</si>
  <si>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</si>
  <si>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</si>
  <si>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</si>
  <si>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</si>
  <si>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</si>
  <si>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</si>
  <si>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</si>
  <si>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</si>
  <si>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</si>
  <si>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</si>
  <si>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</si>
  <si>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</si>
  <si>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</si>
  <si>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</si>
  <si>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</si>
  <si>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</si>
  <si>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</si>
  <si>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</si>
  <si>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</si>
  <si>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</si>
  <si>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</si>
  <si>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</si>
  <si>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</si>
  <si>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</si>
  <si>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</si>
  <si>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</si>
  <si>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</si>
  <si>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</si>
  <si>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</si>
  <si>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</si>
  <si>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</si>
  <si>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</si>
  <si>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</si>
  <si>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</si>
  <si>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</si>
  <si>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</si>
  <si>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</si>
  <si>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</si>
  <si>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</si>
  <si>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</si>
  <si>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</si>
  <si>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</si>
  <si>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</si>
  <si>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</si>
  <si>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</si>
  <si>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</si>
  <si>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</si>
  <si>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</si>
  <si>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</si>
  <si>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</si>
  <si>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</si>
  <si>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</si>
  <si>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</si>
  <si>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</si>
  <si>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</si>
  <si>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</si>
  <si>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</si>
  <si>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</si>
  <si>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</si>
  <si>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</si>
  <si>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</si>
  <si>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</si>
  <si>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</si>
  <si>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</si>
  <si>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</si>
  <si>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</si>
  <si>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</si>
  <si>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</si>
  <si>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</si>
  <si>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</si>
  <si>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</si>
  <si>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</si>
  <si>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</si>
  <si>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</si>
  <si>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</si>
  <si>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</si>
  <si>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</si>
  <si>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</si>
  <si>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</si>
  <si>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</si>
  <si>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</si>
  <si>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</si>
  <si>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</si>
  <si>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</si>
  <si>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</si>
  <si>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</si>
  <si>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</si>
  <si>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</si>
  <si>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</si>
  <si>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</si>
  <si>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</si>
  <si>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</si>
  <si>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</si>
  <si>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</si>
  <si>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</si>
  <si>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</si>
  <si>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</si>
  <si>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</si>
  <si>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</si>
  <si>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</si>
  <si>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</si>
  <si>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</si>
  <si>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</si>
  <si>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</si>
  <si>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</si>
  <si>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</si>
  <si>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</si>
  <si>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</si>
  <si>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</si>
  <si>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</si>
  <si>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</si>
  <si>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</si>
  <si>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</si>
  <si>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</si>
  <si>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</si>
  <si>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</si>
  <si>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</si>
  <si>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</si>
  <si>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</si>
  <si>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</si>
  <si>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</si>
  <si>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</si>
  <si>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</si>
  <si>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</si>
  <si>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</si>
  <si>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</si>
  <si>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</si>
  <si>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</si>
  <si>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</si>
  <si>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</si>
  <si>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</si>
  <si>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</si>
  <si>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</si>
  <si>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</si>
  <si>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</si>
  <si>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</si>
  <si>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</si>
  <si>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</si>
  <si>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</si>
  <si>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</si>
  <si>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</si>
  <si>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</si>
  <si>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</si>
  <si>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</si>
  <si>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</si>
  <si>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</si>
  <si>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</si>
  <si>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</si>
  <si>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</si>
  <si>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</si>
  <si>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</si>
  <si>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</si>
  <si>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</si>
  <si>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</si>
  <si>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</si>
  <si>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</si>
  <si>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</si>
  <si>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</si>
  <si>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</si>
  <si>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</si>
  <si>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</si>
  <si>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</si>
  <si>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</si>
  <si>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</si>
  <si>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</si>
  <si>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</si>
  <si>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</si>
  <si>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</si>
  <si>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</si>
  <si>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</si>
  <si>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</si>
  <si>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</si>
  <si>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</si>
  <si>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</si>
  <si>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</si>
  <si>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</si>
  <si>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</si>
  <si>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</si>
  <si>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</si>
  <si>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</si>
  <si>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</si>
  <si>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</si>
  <si>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</si>
  <si>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</si>
  <si>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</si>
  <si>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</si>
  <si>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</si>
  <si>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</si>
  <si>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</si>
  <si>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</si>
  <si>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</si>
  <si>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</si>
  <si>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</si>
  <si>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</si>
  <si>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</si>
  <si>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</si>
  <si>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</si>
  <si>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</si>
  <si>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</si>
  <si>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</si>
  <si>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</si>
  <si>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</si>
  <si>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</si>
  <si>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</si>
  <si>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</si>
  <si>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</si>
  <si>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</si>
  <si>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</si>
  <si>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</si>
  <si>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</si>
  <si>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</si>
  <si>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</si>
  <si>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</si>
  <si>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</si>
  <si>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</si>
  <si>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</si>
  <si>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</si>
  <si>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</si>
  <si>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</si>
  <si>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</si>
  <si>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</si>
  <si>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</si>
  <si>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</si>
  <si>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</si>
  <si>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</si>
  <si>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</si>
  <si>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</si>
  <si>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</si>
  <si>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</si>
  <si>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</si>
  <si>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</si>
  <si>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</si>
  <si>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</si>
  <si>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</si>
  <si>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</si>
  <si>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</si>
  <si>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</si>
  <si>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</si>
  <si>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</si>
  <si>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</si>
  <si>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</si>
  <si>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</si>
  <si>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</si>
  <si>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</si>
  <si>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</si>
  <si>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</si>
  <si>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</si>
  <si>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</si>
  <si>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</si>
  <si>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</si>
  <si>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</si>
  <si>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</si>
  <si>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</si>
  <si>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</si>
  <si>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</si>
  <si>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</si>
  <si>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</si>
  <si>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</si>
  <si>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</si>
  <si>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</si>
  <si>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</si>
  <si>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</si>
  <si>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</si>
  <si>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</si>
  <si>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</si>
  <si>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</si>
  <si>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</si>
  <si>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</si>
  <si>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</si>
  <si>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</si>
  <si>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</si>
  <si>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</si>
  <si>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</si>
  <si>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</si>
  <si>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</si>
  <si>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</si>
  <si>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</si>
  <si>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</si>
  <si>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</si>
  <si>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</si>
  <si>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</si>
  <si>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</si>
  <si>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</si>
  <si>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</si>
  <si>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</si>
  <si>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</si>
  <si>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</si>
  <si>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</si>
  <si>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</si>
  <si>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</si>
  <si>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</si>
  <si>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</si>
  <si>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</si>
  <si>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</si>
  <si>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</si>
  <si>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</si>
  <si>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</si>
  <si>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</si>
  <si>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</si>
  <si>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</si>
  <si>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</si>
  <si>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</si>
  <si>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</si>
  <si>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</si>
  <si>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</si>
  <si>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</si>
  <si>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</si>
  <si>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</si>
  <si>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</si>
  <si>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</si>
  <si>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</si>
  <si>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</si>
  <si>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</si>
  <si>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</si>
  <si>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</si>
  <si>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</si>
  <si>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</si>
  <si>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</si>
  <si>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</si>
  <si>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</si>
  <si>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</si>
  <si>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</si>
  <si>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</si>
  <si>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</si>
  <si>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</si>
  <si>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</si>
  <si>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</si>
  <si>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</si>
  <si>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</si>
  <si>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</si>
  <si>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</si>
  <si>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</si>
  <si>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</si>
  <si>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</si>
  <si>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</si>
  <si>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</si>
  <si>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</si>
  <si>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</si>
  <si>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</si>
  <si>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</si>
  <si>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</si>
  <si>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</si>
  <si>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</si>
  <si>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</si>
  <si>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</si>
  <si>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</si>
  <si>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</si>
  <si>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</si>
  <si>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</si>
  <si>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</si>
  <si>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</si>
  <si>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</si>
  <si>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</si>
  <si>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</si>
  <si>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</si>
  <si>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</si>
  <si>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</si>
  <si>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</si>
  <si>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</si>
  <si>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</si>
  <si>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</si>
  <si>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</si>
  <si>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</si>
  <si>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</si>
  <si>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</si>
  <si>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</si>
  <si>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</si>
  <si>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</si>
  <si>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</si>
  <si>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</si>
  <si>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</si>
  <si>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</si>
  <si>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</si>
  <si>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</si>
  <si>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</si>
  <si>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</si>
  <si>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</si>
  <si>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</si>
  <si>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</si>
  <si>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</si>
  <si>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</si>
  <si>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</si>
  <si>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</si>
  <si>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</si>
  <si>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</si>
  <si>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</si>
  <si>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</si>
  <si>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</si>
  <si>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</si>
  <si>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</si>
  <si>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</si>
  <si>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</si>
  <si>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</si>
  <si>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</si>
  <si>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</si>
  <si>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</si>
  <si>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</si>
  <si>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</si>
  <si>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</si>
  <si>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</si>
  <si>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</si>
  <si>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</si>
  <si>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</si>
  <si>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</si>
  <si>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</si>
  <si>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</si>
  <si>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</si>
  <si>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</si>
  <si>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</si>
  <si>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</si>
  <si>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</si>
  <si>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</si>
  <si>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</si>
  <si>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</si>
  <si>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</si>
  <si>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</si>
  <si>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</si>
  <si>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</si>
  <si>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</si>
  <si>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</si>
  <si>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</si>
  <si>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</si>
  <si>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</si>
  <si>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</si>
  <si>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</si>
  <si>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</si>
  <si>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</si>
  <si>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</si>
  <si>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</si>
  <si>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</si>
  <si>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</si>
  <si>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</si>
  <si>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</si>
  <si>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</si>
  <si>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</si>
  <si>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</si>
  <si>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</si>
  <si>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</si>
  <si>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</si>
  <si>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</si>
  <si>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</si>
  <si>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</si>
  <si>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</si>
  <si>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</si>
  <si>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</si>
  <si>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</si>
  <si>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</si>
  <si>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</si>
  <si>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</si>
  <si>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</si>
  <si>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</si>
  <si>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</si>
  <si>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</si>
  <si>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</si>
  <si>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</si>
  <si>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</si>
  <si>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</si>
  <si>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</si>
  <si>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</si>
  <si>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</si>
  <si>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</si>
  <si>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</si>
  <si>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</si>
  <si>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</si>
  <si>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</si>
  <si>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</si>
  <si>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</si>
  <si>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</si>
  <si>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</si>
  <si>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</si>
  <si>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</si>
  <si>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</si>
  <si>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</si>
  <si>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</si>
  <si>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</si>
  <si>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</si>
  <si>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</si>
  <si>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</si>
  <si>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</si>
  <si>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</si>
  <si>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</si>
  <si>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</si>
  <si>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</si>
  <si>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</si>
  <si>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</si>
  <si>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</si>
  <si>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</si>
  <si>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</si>
  <si>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</si>
  <si>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</si>
  <si>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</si>
  <si>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</si>
  <si>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</si>
  <si>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</si>
  <si>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</si>
  <si>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</si>
  <si>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</si>
  <si>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</si>
  <si>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</si>
  <si>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</si>
  <si>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</si>
  <si>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</si>
  <si>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</si>
  <si>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</si>
  <si>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</si>
  <si>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</si>
  <si>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</si>
  <si>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</si>
  <si>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</si>
  <si>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</si>
  <si>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</si>
  <si>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</si>
  <si>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</si>
  <si>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</si>
  <si>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</si>
  <si>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</si>
  <si>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</si>
  <si>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</si>
  <si>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</si>
  <si>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</si>
  <si>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</si>
  <si>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</si>
  <si>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</si>
  <si>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</si>
  <si>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</si>
  <si>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</si>
  <si>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</si>
  <si>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</si>
  <si>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</si>
  <si>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</si>
  <si>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</si>
  <si>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</si>
  <si>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</si>
  <si>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</si>
  <si>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</si>
  <si>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</si>
  <si>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</si>
  <si>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</si>
  <si>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</si>
  <si>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</si>
  <si>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</si>
  <si>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</si>
  <si>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</si>
  <si>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</si>
  <si>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</si>
  <si>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</si>
  <si>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</si>
  <si>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</si>
  <si>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</si>
  <si>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</si>
  <si>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</si>
  <si>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</si>
  <si>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</si>
  <si>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</si>
  <si>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</si>
  <si>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</si>
  <si>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</si>
  <si>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</si>
  <si>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</si>
  <si>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</si>
  <si>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</si>
  <si>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</si>
  <si>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</si>
  <si>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</si>
  <si>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</si>
  <si>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</si>
  <si>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</si>
  <si>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</si>
  <si>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</si>
  <si>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</si>
  <si>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</si>
  <si>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</si>
  <si>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</si>
  <si>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</si>
  <si>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</si>
  <si>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</si>
  <si>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</si>
  <si>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</si>
  <si>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</si>
  <si>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</si>
  <si>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</si>
  <si>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</si>
  <si>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</si>
  <si>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</si>
  <si>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</si>
  <si>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</si>
  <si>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</si>
  <si>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</si>
  <si>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</si>
  <si>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</si>
  <si>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</si>
  <si>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</si>
  <si>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</si>
  <si>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</si>
  <si>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</si>
  <si>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</si>
  <si>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</si>
  <si>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</si>
  <si>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</si>
  <si>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</si>
  <si>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</si>
  <si>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</si>
  <si>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</si>
  <si>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</si>
  <si>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</si>
  <si>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</si>
  <si>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</si>
  <si>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</si>
  <si>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</si>
  <si>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</si>
  <si>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</si>
  <si>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</si>
  <si>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</si>
  <si>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</si>
  <si>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</si>
  <si>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</si>
  <si>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</si>
  <si>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</si>
  <si>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</si>
  <si>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</si>
  <si>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</si>
  <si>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</si>
  <si>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</si>
  <si>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</si>
  <si>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</si>
  <si>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</si>
  <si>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</si>
  <si>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</si>
  <si>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</si>
  <si>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</si>
  <si>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</si>
  <si>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</si>
  <si>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</si>
  <si>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</si>
  <si>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</si>
  <si>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</si>
  <si>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</si>
  <si>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</si>
  <si>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</si>
  <si>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</si>
  <si>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</si>
  <si>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</si>
  <si>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</si>
  <si>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</si>
  <si>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</si>
  <si>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</si>
  <si>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</si>
  <si>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</si>
  <si>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</si>
  <si>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</si>
  <si>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</si>
  <si>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</si>
  <si>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</si>
  <si>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</si>
  <si>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</si>
  <si>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</si>
  <si>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</si>
  <si>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</si>
  <si>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</si>
  <si>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</si>
  <si>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</si>
  <si>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</si>
  <si>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</si>
  <si>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</si>
  <si>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</si>
  <si>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</si>
  <si>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</si>
  <si>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</si>
  <si>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</si>
  <si>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</si>
  <si>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</si>
  <si>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</si>
  <si>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</si>
  <si>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</si>
  <si>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</si>
  <si>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</si>
  <si>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</si>
  <si>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</si>
  <si>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</si>
  <si>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</si>
  <si>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</si>
  <si>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</si>
  <si>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</si>
  <si>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</si>
  <si>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</si>
  <si>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</si>
  <si>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</si>
  <si>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</si>
  <si>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</si>
  <si>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</si>
  <si>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</si>
  <si>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</si>
  <si>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</si>
  <si>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</si>
  <si>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</si>
  <si>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</si>
  <si>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</si>
  <si>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</si>
  <si>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</si>
  <si>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</si>
  <si>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</si>
  <si>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</si>
  <si>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</si>
  <si>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</si>
  <si>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</si>
  <si>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</si>
  <si>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</si>
  <si>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</si>
  <si>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</si>
  <si>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</si>
  <si>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</si>
  <si>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</si>
  <si>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</si>
  <si>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</si>
  <si>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</si>
  <si>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</si>
  <si>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</si>
  <si>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</si>
  <si>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</si>
  <si>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</si>
  <si>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</si>
  <si>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</si>
  <si>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</si>
  <si>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</si>
  <si>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</si>
  <si>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</si>
  <si>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</si>
  <si>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</si>
  <si>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</si>
  <si>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</si>
  <si>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</si>
  <si>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</si>
  <si>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</si>
  <si>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</si>
  <si>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</si>
  <si>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</si>
  <si>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</si>
  <si>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</si>
  <si>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</si>
  <si>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</si>
  <si>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</si>
  <si>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</si>
  <si>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</si>
  <si>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</si>
  <si>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</si>
  <si>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</si>
  <si>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</si>
  <si>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</si>
  <si>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</si>
  <si>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</si>
  <si>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</si>
  <si>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</si>
  <si>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</si>
  <si>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</si>
  <si>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</si>
  <si>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</si>
  <si>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</si>
  <si>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</si>
  <si>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</si>
  <si>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</si>
  <si>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</si>
  <si>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</si>
  <si>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</si>
  <si>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</si>
  <si>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</si>
  <si>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</si>
  <si>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</si>
  <si>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</si>
  <si>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</si>
  <si>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</si>
  <si>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</si>
  <si>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</si>
  <si>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</si>
  <si>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</si>
  <si>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</si>
  <si>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</si>
  <si>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</si>
  <si>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</si>
  <si>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</si>
  <si>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</si>
  <si>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</si>
  <si>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</si>
  <si>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</si>
  <si>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</si>
  <si>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</si>
  <si>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</si>
  <si>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</si>
  <si>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</si>
  <si>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</si>
  <si>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</si>
  <si>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</si>
  <si>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</si>
  <si>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</si>
  <si>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</si>
  <si>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</si>
  <si>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</si>
  <si>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</si>
  <si>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</si>
  <si>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</si>
  <si>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</si>
  <si>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</si>
  <si>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</si>
  <si>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</si>
  <si>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</si>
  <si>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</si>
  <si>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</si>
  <si>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</si>
  <si>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</si>
  <si>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</si>
  <si>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</si>
  <si>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</si>
  <si>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</si>
  <si>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</si>
  <si>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</si>
  <si>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</si>
  <si>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</si>
  <si>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</si>
  <si>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</si>
  <si>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</si>
  <si>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</si>
  <si>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</si>
  <si>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</si>
  <si>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</si>
  <si>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</si>
  <si>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</si>
  <si>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</si>
  <si>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</si>
  <si>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</si>
  <si>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</si>
  <si>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</si>
  <si>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</si>
  <si>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</si>
  <si>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</si>
  <si>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</si>
  <si>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</si>
  <si>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</si>
  <si>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</si>
  <si>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</si>
  <si>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</si>
  <si>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</si>
  <si>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</si>
  <si>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</si>
  <si>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</si>
  <si>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</si>
  <si>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</si>
  <si>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</si>
  <si>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</si>
  <si>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</si>
  <si>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</si>
  <si>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</si>
  <si>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</si>
  <si>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</si>
  <si>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</si>
  <si>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</si>
  <si>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</si>
  <si>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</si>
  <si>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</si>
  <si>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</si>
  <si>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</si>
  <si>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</si>
  <si>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</si>
  <si>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</si>
  <si>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</si>
  <si>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</si>
  <si>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</si>
  <si>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</si>
  <si>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</si>
  <si>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</si>
  <si>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</si>
  <si>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</si>
  <si>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</si>
  <si>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</si>
  <si>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</si>
  <si>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</si>
  <si>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</si>
  <si>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</si>
  <si>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</si>
  <si>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</si>
  <si>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</si>
  <si>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</si>
  <si>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</si>
  <si>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</si>
  <si>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</si>
  <si>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</si>
  <si>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</si>
  <si>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</si>
  <si>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</si>
  <si>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</si>
  <si>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</si>
  <si>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</si>
  <si>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</si>
  <si>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</si>
  <si>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</si>
  <si>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</si>
  <si>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</si>
  <si>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</si>
  <si>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</si>
  <si>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</si>
  <si>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</si>
  <si>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</si>
  <si>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</si>
  <si>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</si>
  <si>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</si>
  <si>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</si>
  <si>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</si>
  <si>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</si>
  <si>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</si>
  <si>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</si>
  <si>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</si>
  <si>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</si>
  <si>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</si>
  <si>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</si>
  <si>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</si>
  <si>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</si>
  <si>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</si>
  <si>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</si>
  <si>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</si>
  <si>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</si>
  <si>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</si>
  <si>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</si>
  <si>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</si>
  <si>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</si>
  <si>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</si>
  <si>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</si>
  <si>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</si>
  <si>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</si>
  <si>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</si>
  <si>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</si>
  <si>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</si>
  <si>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</si>
  <si>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</si>
  <si>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</si>
  <si>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</si>
  <si>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</si>
  <si>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</si>
  <si>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</si>
  <si>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</si>
  <si>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</si>
  <si>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</si>
  <si>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</si>
  <si>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</si>
  <si>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</si>
  <si>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</si>
  <si>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</si>
  <si>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</si>
  <si>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</si>
  <si>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</si>
  <si>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</si>
  <si>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</si>
  <si>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</si>
  <si>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</si>
  <si>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</si>
  <si>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</si>
  <si>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</si>
  <si>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</si>
  <si>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</si>
  <si>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</si>
  <si>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</si>
  <si>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</si>
  <si>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</si>
  <si>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</si>
  <si>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</si>
  <si>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</si>
  <si>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</si>
  <si>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</si>
  <si>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</si>
  <si>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</si>
  <si>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</si>
  <si>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</si>
  <si>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</si>
  <si>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</si>
  <si>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</si>
  <si>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</si>
  <si>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</si>
  <si>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</si>
  <si>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</si>
  <si>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</si>
  <si>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</si>
  <si>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</si>
  <si>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</si>
  <si>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</si>
  <si>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</si>
  <si>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</si>
  <si>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</si>
  <si>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</si>
  <si>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</si>
  <si>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</si>
  <si>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</si>
  <si>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</si>
  <si>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</si>
  <si>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</si>
  <si>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</si>
  <si>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</si>
  <si>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</si>
  <si>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</si>
  <si>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</si>
  <si>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</si>
  <si>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</si>
  <si>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</si>
  <si>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</si>
  <si>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</si>
  <si>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</si>
  <si>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</si>
  <si>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</si>
  <si>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</si>
  <si>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</si>
  <si>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</si>
  <si>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</si>
  <si>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</si>
  <si>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</si>
  <si>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</si>
  <si>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</si>
  <si>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</si>
  <si>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</si>
  <si>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</si>
  <si>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</si>
  <si>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</si>
  <si>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</si>
  <si>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</si>
  <si>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</si>
  <si>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</si>
  <si>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</si>
  <si>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</si>
  <si>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</si>
  <si>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</si>
  <si>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</si>
  <si>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</si>
  <si>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</si>
  <si>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</si>
  <si>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</si>
  <si>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</si>
  <si>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</si>
  <si>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</si>
  <si>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</si>
  <si>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</si>
  <si>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</si>
  <si>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</si>
  <si>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</si>
  <si>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</si>
  <si>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</si>
  <si>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</si>
  <si>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</si>
  <si>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</si>
  <si>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</si>
  <si>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</si>
  <si>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</si>
  <si>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</si>
  <si>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</si>
  <si>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</si>
  <si>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</si>
  <si>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</si>
  <si>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</si>
  <si>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</si>
  <si>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</si>
  <si>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</si>
  <si>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</si>
  <si>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</si>
  <si>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</si>
  <si>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</si>
  <si>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</si>
  <si>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</si>
  <si>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</si>
  <si>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</si>
  <si>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</si>
  <si>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</si>
  <si>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</si>
  <si>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</si>
  <si>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</si>
  <si>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</si>
  <si>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</si>
  <si>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</si>
  <si>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</si>
  <si>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</si>
  <si>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</si>
  <si>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</si>
  <si>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</si>
  <si>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</si>
  <si>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</si>
  <si>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</si>
  <si>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</si>
  <si>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</si>
  <si>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</si>
  <si>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</si>
  <si>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</si>
  <si>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</si>
  <si>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</si>
  <si>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</si>
  <si>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</si>
  <si>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</si>
  <si>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</si>
  <si>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</si>
  <si>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</si>
  <si>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</si>
  <si>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</si>
  <si>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</si>
  <si>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</si>
  <si>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</si>
  <si>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</si>
  <si>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</si>
  <si>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</si>
  <si>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</si>
  <si>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</si>
  <si>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</si>
  <si>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</si>
  <si>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</si>
  <si>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</si>
  <si>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</si>
  <si>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</si>
  <si>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</si>
  <si>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</si>
  <si>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</si>
  <si>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</si>
  <si>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</si>
  <si>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</si>
  <si>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</si>
  <si>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</si>
  <si>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</si>
  <si>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</si>
  <si>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</si>
  <si>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</si>
  <si>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</si>
  <si>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</si>
  <si>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</si>
  <si>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</si>
  <si>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</si>
  <si>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</si>
  <si>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</si>
  <si>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</si>
  <si>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</si>
  <si>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</si>
  <si>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</si>
  <si>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</si>
  <si>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</si>
  <si>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</si>
  <si>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</si>
  <si>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</si>
  <si>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</si>
  <si>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</si>
  <si>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</si>
  <si>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</si>
  <si>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</si>
  <si>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</si>
  <si>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</si>
  <si>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</si>
  <si>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</si>
  <si>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</si>
  <si>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</si>
  <si>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</si>
  <si>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</si>
  <si>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</si>
  <si>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</si>
  <si>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</si>
  <si>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</si>
  <si>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</si>
  <si>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</si>
  <si>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</si>
  <si>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</si>
  <si>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</si>
  <si>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</si>
  <si>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</si>
  <si>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</si>
  <si>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</si>
  <si>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</si>
  <si>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</si>
  <si>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</si>
  <si>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</si>
  <si>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</si>
  <si>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</si>
  <si>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</si>
  <si>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</si>
  <si>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</si>
  <si>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</si>
  <si>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</si>
  <si>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</si>
  <si>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</si>
  <si>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</si>
  <si>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</si>
  <si>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</si>
  <si>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</si>
  <si>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</si>
  <si>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</si>
  <si>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</si>
  <si>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</si>
  <si>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</si>
  <si>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</si>
  <si>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</si>
  <si>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</si>
  <si>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</si>
  <si>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</si>
  <si>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</si>
  <si>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</si>
  <si>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</si>
  <si>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</si>
  <si>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</si>
  <si>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</si>
  <si>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</si>
  <si>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</si>
  <si>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</si>
  <si>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</si>
  <si>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</si>
  <si>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</si>
  <si>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</si>
  <si>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</si>
  <si>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</si>
  <si>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</si>
  <si>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</si>
  <si>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</si>
  <si>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</si>
  <si>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</si>
  <si>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</si>
  <si>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</si>
  <si>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</si>
  <si>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</si>
  <si>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</si>
  <si>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</si>
  <si>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</si>
  <si>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</si>
  <si>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</si>
  <si>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</si>
  <si>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</si>
  <si>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</si>
  <si>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</si>
  <si>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</si>
  <si>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</si>
  <si>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</si>
  <si>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</si>
  <si>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</si>
  <si>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</si>
  <si>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</si>
  <si>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</si>
  <si>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</si>
  <si>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</si>
  <si>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</si>
  <si>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</si>
  <si>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</si>
  <si>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</si>
  <si>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</si>
  <si>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</si>
  <si>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</si>
  <si>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</si>
  <si>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</si>
  <si>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</si>
  <si>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</si>
  <si>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</si>
  <si>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</si>
  <si>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</si>
  <si>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</si>
  <si>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</si>
  <si>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</si>
  <si>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</si>
  <si>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</si>
  <si>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</si>
  <si>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</si>
  <si>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</si>
  <si>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</si>
  <si>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</si>
  <si>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</si>
  <si>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</si>
  <si>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</si>
  <si>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</si>
  <si>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</si>
  <si>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</si>
  <si>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</si>
  <si>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</si>
  <si>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</si>
  <si>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</si>
  <si>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</si>
  <si>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</si>
  <si>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</si>
  <si>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</si>
  <si>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</si>
  <si>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</si>
  <si>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</si>
  <si>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</si>
  <si>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</si>
  <si>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</si>
  <si>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</si>
  <si>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</si>
  <si>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</si>
  <si>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</si>
  <si>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</si>
  <si>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</si>
  <si>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</si>
  <si>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</si>
  <si>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</si>
  <si>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</si>
  <si>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</si>
  <si>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</si>
  <si>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</si>
  <si>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</si>
  <si>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</si>
  <si>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</si>
  <si>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</si>
  <si>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</si>
  <si>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</si>
  <si>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</si>
  <si>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</si>
  <si>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</si>
  <si>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</si>
  <si>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</si>
  <si>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</si>
  <si>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</si>
  <si>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</si>
  <si>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</si>
  <si>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</si>
  <si>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</si>
  <si>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</si>
  <si>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</si>
  <si>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</si>
  <si>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</si>
  <si>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</si>
  <si>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</si>
  <si>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</si>
  <si>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</si>
  <si>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</si>
  <si>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</si>
  <si>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</si>
  <si>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</si>
  <si>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</si>
  <si>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</si>
  <si>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</si>
  <si>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</si>
  <si>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</si>
  <si>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</si>
  <si>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</si>
  <si>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</si>
  <si>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</si>
  <si>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</si>
  <si>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</si>
  <si>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</si>
  <si>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</si>
  <si>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</si>
  <si>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</si>
  <si>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</si>
  <si>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</si>
  <si>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</si>
  <si>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</si>
  <si>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</si>
  <si>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</si>
  <si>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</si>
  <si>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</si>
  <si>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</si>
  <si>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</si>
  <si>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</si>
  <si>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</si>
  <si>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</si>
  <si>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</si>
  <si>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</si>
  <si>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</si>
  <si>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</si>
  <si>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</si>
  <si>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</si>
  <si>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</si>
  <si>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</si>
  <si>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</si>
  <si>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</si>
  <si>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</si>
  <si>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</si>
  <si>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</si>
  <si>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</si>
  <si>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</si>
  <si>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</si>
  <si>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</si>
  <si>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</si>
  <si>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</si>
  <si>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</si>
  <si>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</si>
  <si>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</si>
  <si>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</si>
  <si>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</si>
  <si>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</si>
  <si>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</si>
  <si>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</si>
  <si>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</si>
  <si>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</si>
  <si>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</si>
  <si>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</si>
  <si>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</si>
  <si>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</si>
  <si>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</si>
  <si>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</si>
  <si>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</si>
  <si>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</si>
  <si>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</si>
  <si>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</si>
  <si>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</si>
  <si>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</si>
  <si>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</si>
  <si>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</si>
  <si>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</si>
  <si>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</si>
  <si>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</si>
  <si>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</si>
  <si>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</si>
  <si>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</si>
  <si>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</si>
  <si>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</si>
  <si>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</si>
  <si>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</si>
  <si>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</si>
  <si>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</si>
  <si>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</si>
  <si>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</si>
  <si>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</si>
  <si>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</si>
  <si>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</si>
  <si>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</si>
  <si>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</si>
  <si>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</si>
  <si>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</si>
  <si>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</si>
  <si>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</si>
  <si>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</si>
  <si>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</si>
  <si>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</si>
  <si>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</si>
  <si>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</si>
  <si>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</si>
  <si>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</si>
  <si>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</si>
  <si>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</si>
  <si>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</si>
  <si>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</si>
  <si>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</si>
  <si>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</si>
  <si>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</si>
  <si>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</si>
  <si>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</si>
  <si>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</si>
  <si>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</si>
  <si>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</si>
  <si>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</si>
  <si>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</si>
  <si>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</si>
  <si>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</si>
  <si>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</si>
  <si>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</si>
  <si>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</si>
  <si>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</si>
  <si>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</si>
  <si>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</si>
  <si>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</si>
  <si>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</si>
  <si>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</si>
  <si>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</si>
  <si>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</si>
  <si>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</si>
  <si>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</si>
  <si>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</si>
  <si>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</si>
  <si>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</si>
  <si>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</si>
  <si>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</si>
  <si>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</si>
  <si>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</si>
  <si>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</si>
  <si>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</si>
  <si>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</si>
  <si>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</si>
  <si>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</si>
  <si>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</si>
  <si>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</si>
  <si>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</si>
  <si>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</si>
  <si>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</si>
  <si>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</si>
  <si>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</si>
  <si>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</si>
  <si>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</si>
  <si>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</si>
  <si>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</si>
  <si>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</si>
  <si>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</si>
  <si>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</si>
  <si>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</si>
  <si>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</si>
  <si>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</si>
  <si>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</si>
  <si>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</si>
  <si>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</si>
  <si>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</si>
  <si>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</si>
  <si>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</si>
  <si>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</si>
  <si>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</si>
  <si>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</si>
  <si>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</si>
  <si>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</si>
  <si>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</si>
  <si>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</si>
  <si>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</si>
  <si>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</si>
  <si>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</si>
  <si>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</si>
  <si>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</si>
  <si>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</si>
  <si>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</si>
  <si>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</si>
  <si>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</si>
  <si>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</si>
  <si>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</si>
  <si>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</si>
  <si>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</si>
  <si>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</si>
  <si>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</si>
  <si>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</si>
  <si>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</si>
  <si>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</si>
  <si>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</si>
  <si>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</si>
  <si>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</si>
  <si>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</si>
  <si>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</si>
  <si>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</si>
  <si>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</si>
  <si>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</si>
  <si>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</si>
  <si>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</si>
  <si>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</si>
  <si>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</si>
  <si>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</si>
  <si>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</si>
  <si>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</si>
  <si>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</si>
  <si>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</si>
  <si>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</si>
  <si>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</si>
  <si>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</si>
  <si>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</si>
  <si>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</si>
  <si>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</si>
  <si>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</si>
  <si>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</si>
  <si>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</si>
  <si>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</si>
  <si>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</si>
  <si>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</si>
  <si>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</si>
  <si>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</si>
  <si>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</si>
  <si>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</si>
  <si>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</si>
  <si>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</si>
  <si>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</si>
  <si>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</si>
  <si>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</si>
  <si>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</si>
  <si>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</si>
  <si>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</si>
  <si>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</si>
  <si>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</si>
  <si>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</si>
  <si>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</si>
  <si>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</si>
  <si>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</si>
  <si>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</si>
  <si>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</si>
  <si>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</si>
  <si>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</si>
  <si>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</si>
  <si>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</si>
  <si>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</si>
  <si>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</si>
  <si>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</si>
  <si>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</si>
  <si>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</si>
  <si>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</si>
  <si>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</si>
  <si>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</si>
  <si>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</si>
  <si>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</si>
  <si>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</si>
  <si>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</si>
  <si>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</si>
  <si>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</si>
  <si>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</si>
  <si>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</si>
  <si>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</si>
  <si>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</si>
  <si>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</si>
  <si>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</si>
  <si>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</si>
  <si>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</si>
  <si>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</si>
  <si>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</si>
  <si>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</si>
  <si>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</si>
  <si>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</si>
  <si>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</si>
  <si>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</si>
  <si>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</si>
  <si>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</si>
  <si>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</si>
  <si>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</si>
  <si>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</si>
  <si>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</si>
  <si>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</si>
  <si>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</si>
  <si>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</si>
  <si>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</si>
  <si>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</si>
  <si>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</si>
  <si>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</si>
  <si>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</si>
  <si>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</si>
  <si>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</si>
  <si>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</si>
  <si>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</si>
  <si>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</si>
  <si>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</si>
  <si>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</si>
  <si>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</si>
  <si>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</si>
  <si>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</si>
  <si>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</si>
  <si>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</si>
  <si>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</si>
  <si>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</si>
  <si>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</si>
  <si>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</si>
  <si>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</si>
  <si>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</si>
  <si>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</si>
  <si>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</si>
  <si>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</si>
  <si>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</si>
  <si>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</si>
  <si>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</si>
  <si>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</si>
  <si>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</si>
  <si>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</si>
  <si>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</si>
  <si>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</si>
  <si>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</si>
  <si>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</si>
  <si>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</si>
  <si>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</si>
  <si>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</si>
  <si>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</si>
  <si>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</si>
  <si>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</si>
  <si>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</si>
  <si>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</si>
  <si>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</si>
  <si>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</si>
  <si>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</si>
  <si>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</si>
  <si>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</si>
  <si>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</si>
  <si>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</si>
  <si>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</si>
  <si>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</si>
  <si>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</si>
  <si>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</si>
  <si>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</si>
  <si>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</si>
  <si>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</si>
  <si>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</si>
  <si>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</si>
  <si>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</si>
  <si>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</si>
  <si>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</si>
  <si>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</si>
  <si>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</si>
  <si>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</si>
  <si>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</si>
  <si>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</si>
  <si>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</si>
  <si>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</si>
  <si>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</si>
  <si>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</si>
  <si>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</si>
  <si>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</si>
  <si>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</si>
  <si>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</si>
  <si>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</si>
  <si>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</si>
  <si>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</si>
  <si>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</si>
  <si>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</si>
  <si>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</si>
  <si>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</si>
  <si>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</si>
  <si>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</si>
  <si>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</si>
  <si>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</si>
  <si>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</si>
  <si>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</si>
  <si>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</si>
  <si>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</si>
  <si>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</si>
  <si>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</si>
  <si>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</si>
  <si>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</si>
  <si>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</si>
  <si>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</si>
  <si>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</si>
  <si>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</si>
  <si>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</si>
  <si>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</si>
  <si>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</si>
  <si>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</si>
  <si>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</si>
  <si>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</si>
  <si>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</si>
  <si>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</si>
  <si>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</si>
  <si>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</si>
  <si>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</si>
  <si>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</si>
  <si>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</si>
  <si>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</si>
  <si>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</si>
  <si>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</si>
  <si>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</si>
  <si>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</si>
  <si>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</si>
  <si>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</si>
  <si>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</si>
  <si>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</si>
  <si>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</si>
  <si>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</si>
  <si>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</si>
  <si>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</si>
  <si>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</si>
  <si>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</si>
  <si>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</si>
  <si>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</si>
  <si>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</si>
  <si>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</si>
  <si>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</si>
  <si>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</si>
  <si>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</si>
  <si>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</si>
  <si>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</si>
  <si>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</si>
  <si>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</si>
  <si>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</si>
  <si>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</si>
  <si>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</si>
  <si>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</si>
  <si>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</si>
  <si>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</si>
  <si>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</si>
  <si>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</si>
  <si>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</si>
  <si>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</si>
  <si>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</si>
  <si>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</si>
  <si>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</si>
  <si>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</si>
  <si>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</si>
  <si>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</si>
  <si>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</si>
  <si>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</si>
  <si>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</si>
  <si>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</si>
  <si>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</si>
  <si>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</si>
  <si>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</si>
  <si>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</si>
  <si>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</si>
  <si>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</si>
  <si>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</si>
  <si>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</si>
  <si>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</si>
  <si>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</si>
  <si>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</si>
  <si>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</si>
  <si>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</si>
  <si>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</si>
  <si>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</si>
  <si>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</si>
  <si>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</si>
  <si>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</si>
  <si>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</si>
  <si>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</si>
  <si>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</si>
  <si>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</si>
  <si>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</si>
  <si>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</si>
  <si>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</si>
  <si>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</si>
  <si>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</si>
  <si>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</si>
  <si>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</si>
  <si>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</si>
  <si>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</si>
  <si>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</si>
  <si>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</si>
  <si>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</si>
  <si>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</si>
  <si>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</si>
  <si>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</si>
  <si>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</si>
  <si>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</si>
  <si>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</si>
  <si>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</si>
  <si>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</si>
  <si>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</si>
  <si>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</si>
  <si>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</si>
  <si>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</si>
  <si>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</si>
  <si>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</si>
  <si>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</si>
  <si>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</si>
  <si>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</si>
  <si>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</si>
  <si>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</si>
  <si>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</si>
  <si>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</si>
  <si>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</si>
  <si>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</si>
  <si>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</si>
  <si>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</si>
  <si>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</si>
  <si>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</si>
  <si>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</si>
  <si>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</si>
  <si>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</si>
  <si>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</si>
  <si>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</si>
  <si>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</si>
  <si>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</si>
  <si>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</si>
  <si>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</si>
  <si>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</si>
  <si>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</si>
  <si>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</si>
  <si>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</si>
  <si>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</si>
  <si>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</si>
  <si>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</si>
  <si>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</si>
  <si>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</si>
  <si>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</si>
  <si>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</si>
  <si>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</si>
  <si>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</si>
  <si>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</si>
  <si>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</si>
  <si>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</si>
  <si>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</si>
  <si>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</si>
  <si>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</si>
  <si>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</si>
  <si>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</si>
  <si>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</si>
  <si>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</si>
  <si>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</si>
  <si>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</si>
  <si>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</si>
  <si>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</si>
  <si>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</si>
  <si>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</si>
  <si>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</si>
  <si>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</si>
  <si>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</si>
  <si>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</si>
  <si>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</si>
  <si>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</si>
  <si>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</si>
  <si>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</si>
  <si>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</si>
  <si>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</si>
  <si>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</si>
  <si>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</si>
  <si>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</si>
  <si>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</si>
  <si>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</si>
  <si>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</si>
  <si>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</si>
  <si>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</si>
  <si>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</si>
  <si>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</si>
  <si>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</si>
  <si>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</si>
  <si>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</si>
  <si>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</si>
  <si>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</si>
  <si>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</si>
  <si>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</si>
  <si>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</si>
  <si>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</si>
  <si>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</si>
  <si>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</si>
  <si>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</si>
  <si>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</si>
  <si>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</si>
  <si>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</si>
  <si>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</si>
  <si>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</si>
  <si>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</si>
  <si>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</si>
  <si>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</si>
  <si>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</si>
  <si>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</si>
  <si>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</si>
  <si>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</si>
  <si>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</si>
  <si>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</si>
  <si>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</si>
  <si>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</si>
  <si>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</si>
  <si>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</si>
  <si>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</si>
  <si>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</si>
  <si>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</si>
  <si>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</si>
  <si>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</si>
  <si>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</si>
  <si>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</si>
  <si>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</si>
  <si>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</si>
  <si>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</si>
  <si>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</si>
  <si>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</si>
  <si>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</si>
  <si>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</si>
  <si>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</si>
  <si>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</si>
  <si>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</si>
  <si>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</si>
  <si>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</si>
  <si>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</si>
  <si>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</si>
  <si>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</si>
  <si>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</si>
  <si>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</si>
  <si>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</si>
  <si>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</si>
  <si>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</si>
  <si>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</si>
  <si>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</si>
  <si>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</si>
  <si>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</si>
  <si>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</si>
  <si>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</si>
  <si>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</si>
  <si>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</si>
  <si>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</si>
  <si>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</si>
  <si>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</si>
  <si>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</si>
  <si>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</si>
  <si>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</si>
  <si>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</si>
  <si>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</si>
  <si>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</si>
  <si>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</si>
  <si>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</si>
  <si>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</si>
  <si>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</si>
  <si>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</si>
  <si>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</si>
  <si>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</si>
  <si>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</si>
  <si>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</si>
  <si>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</si>
  <si>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</si>
  <si>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</si>
  <si>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</si>
  <si>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</si>
  <si>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</si>
  <si>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</si>
  <si>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</si>
  <si>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</si>
  <si>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</si>
  <si>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</si>
  <si>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</si>
  <si>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</si>
  <si>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</si>
  <si>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</si>
  <si>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</si>
  <si>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</si>
  <si>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</si>
  <si>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</si>
  <si>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</si>
  <si>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</si>
  <si>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</si>
  <si>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</si>
  <si>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</si>
  <si>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</si>
  <si>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</si>
  <si>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</si>
  <si>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</si>
  <si>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</si>
  <si>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</si>
  <si>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</si>
  <si>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</si>
  <si>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</si>
  <si>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</si>
  <si>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</si>
  <si>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</si>
  <si>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</si>
  <si>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</si>
  <si>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</si>
  <si>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</si>
  <si>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</si>
  <si>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</si>
  <si>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</si>
  <si>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</si>
  <si>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</si>
  <si>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</si>
  <si>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</si>
  <si>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</si>
  <si>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</si>
  <si>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</si>
  <si>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</si>
  <si>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</si>
  <si>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</si>
  <si>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</si>
  <si>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</si>
  <si>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</si>
  <si>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</si>
  <si>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</si>
  <si>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</si>
  <si>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</si>
  <si>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</si>
  <si>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</si>
  <si>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</si>
  <si>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</si>
  <si>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</si>
  <si>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</si>
  <si>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</si>
  <si>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</si>
  <si>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</si>
  <si>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</si>
  <si>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</si>
  <si>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</si>
  <si>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</si>
  <si>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</si>
  <si>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</si>
  <si>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</si>
  <si>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</si>
  <si>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</si>
  <si>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</si>
  <si>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</si>
  <si>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</si>
  <si>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</si>
  <si>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</si>
  <si>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</si>
  <si>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</si>
  <si>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</si>
  <si>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</si>
  <si>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</si>
  <si>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</si>
  <si>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</si>
  <si>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</si>
  <si>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</si>
  <si>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</si>
  <si>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</si>
  <si>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</si>
  <si>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</si>
  <si>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</si>
  <si>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</si>
  <si>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</si>
  <si>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</si>
  <si>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</si>
  <si>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</si>
  <si>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</si>
  <si>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</si>
  <si>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</si>
  <si>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</si>
  <si>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</si>
  <si>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</si>
  <si>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</si>
  <si>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</si>
  <si>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</si>
  <si>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</si>
  <si>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</si>
  <si>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</si>
  <si>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</si>
  <si>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</si>
  <si>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</si>
  <si>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</si>
  <si>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</si>
  <si>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</si>
  <si>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</si>
  <si>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</si>
  <si>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</si>
  <si>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</si>
  <si>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</si>
  <si>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</si>
  <si>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</si>
  <si>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</si>
  <si>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</si>
  <si>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</si>
  <si>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</si>
  <si>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</si>
  <si>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</si>
  <si>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</si>
  <si>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</si>
  <si>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</si>
  <si>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</si>
  <si>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</si>
  <si>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</si>
  <si>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</si>
  <si>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</si>
  <si>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</si>
  <si>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</si>
  <si>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</si>
  <si>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</si>
  <si>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</si>
  <si>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</si>
  <si>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</si>
  <si>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</si>
  <si>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</si>
  <si>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</si>
  <si>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</si>
  <si>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</si>
  <si>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</si>
  <si>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</si>
  <si>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</si>
  <si>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</si>
  <si>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</si>
  <si>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</si>
  <si>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</si>
  <si>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</si>
  <si>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</si>
  <si>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</si>
  <si>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</si>
  <si>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</si>
  <si>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</si>
  <si>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</si>
  <si>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</si>
  <si>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</si>
  <si>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</si>
  <si>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</si>
  <si>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</si>
  <si>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</si>
  <si>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</si>
  <si>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</si>
  <si>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</si>
  <si>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</si>
  <si>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</si>
  <si>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</si>
  <si>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</si>
  <si>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</si>
  <si>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</si>
  <si>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</si>
  <si>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</si>
  <si>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</si>
  <si>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</si>
  <si>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</si>
  <si>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</si>
  <si>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</si>
  <si>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</si>
  <si>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</si>
  <si>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</si>
  <si>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</si>
  <si>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</si>
  <si>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</si>
  <si>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</si>
  <si>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</si>
  <si>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</si>
  <si>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</si>
  <si>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</si>
  <si>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</si>
  <si>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</si>
  <si>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</si>
  <si>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</si>
  <si>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</si>
  <si>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</si>
  <si>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</si>
  <si>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</si>
  <si>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</si>
  <si>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</si>
  <si>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</si>
  <si>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</si>
  <si>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</si>
  <si>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</si>
  <si>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</si>
  <si>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</si>
  <si>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</si>
  <si>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</si>
  <si>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</si>
  <si>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</si>
  <si>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</si>
  <si>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</si>
  <si>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</si>
  <si>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</si>
  <si>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</si>
  <si>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</si>
  <si>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</si>
  <si>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</si>
  <si>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</si>
  <si>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</si>
  <si>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</si>
  <si>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</si>
  <si>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</si>
  <si>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</si>
  <si>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</si>
  <si>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</si>
  <si>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</si>
  <si>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</si>
  <si>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</si>
  <si>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</si>
  <si>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</si>
  <si>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</si>
  <si>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</si>
  <si>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</si>
  <si>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</si>
  <si>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</si>
  <si>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</si>
  <si>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</si>
  <si>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</si>
  <si>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</si>
  <si>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</si>
  <si>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</si>
  <si>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</si>
  <si>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</si>
  <si>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</si>
  <si>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</si>
  <si>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</si>
  <si>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</si>
  <si>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</si>
  <si>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</si>
  <si>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</si>
  <si>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</si>
  <si>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</si>
  <si>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</si>
  <si>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</si>
  <si>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</si>
  <si>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</si>
  <si>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</si>
  <si>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</si>
  <si>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</si>
  <si>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</si>
  <si>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</si>
  <si>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</si>
  <si>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</si>
  <si>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</si>
  <si>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</si>
  <si>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</si>
  <si>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</si>
  <si>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</si>
  <si>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</si>
  <si>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</si>
  <si>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</si>
  <si>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</si>
  <si>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</si>
  <si>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</si>
  <si>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</si>
  <si>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</si>
  <si>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</si>
  <si>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</si>
  <si>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</si>
  <si>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</si>
  <si>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</si>
  <si>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</si>
  <si>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</si>
  <si>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</si>
  <si>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</si>
  <si>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</si>
  <si>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</si>
  <si>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</si>
  <si>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</si>
  <si>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</si>
  <si>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</si>
  <si>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</si>
  <si>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</si>
  <si>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</si>
  <si>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</si>
  <si>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</si>
  <si>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</si>
  <si>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</si>
  <si>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</si>
  <si>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</si>
  <si>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</si>
  <si>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</si>
  <si>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</si>
  <si>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</si>
  <si>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</si>
  <si>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</si>
  <si>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</si>
  <si>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</si>
  <si>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</si>
  <si>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</si>
  <si>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</si>
  <si>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</si>
  <si>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</si>
  <si>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</si>
  <si>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</si>
  <si>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</si>
  <si>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</si>
  <si>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</si>
  <si>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</si>
  <si>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</si>
  <si>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</si>
  <si>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</si>
  <si>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</si>
  <si>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</si>
  <si>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</si>
  <si>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</si>
  <si>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</si>
  <si>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</si>
  <si>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</si>
  <si>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</si>
  <si>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</si>
  <si>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</si>
  <si>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</si>
  <si>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</si>
  <si>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</si>
  <si>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</si>
  <si>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</si>
  <si>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</si>
  <si>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</si>
  <si>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</si>
  <si>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</si>
  <si>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</si>
  <si>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</si>
  <si>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</si>
  <si>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</si>
  <si>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</si>
  <si>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</si>
  <si>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</si>
  <si>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</si>
  <si>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</si>
  <si>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</si>
  <si>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</si>
  <si>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</si>
  <si>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</si>
  <si>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</si>
  <si>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</si>
  <si>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</si>
  <si>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</si>
  <si>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</si>
  <si>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</si>
  <si>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</si>
  <si>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</si>
  <si>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</si>
  <si>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</si>
  <si>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</si>
  <si>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</si>
  <si>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</si>
  <si>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</si>
  <si>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</si>
  <si>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</si>
  <si>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</si>
  <si>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</si>
  <si>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</si>
  <si>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</si>
  <si>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</si>
  <si>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</si>
  <si>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</si>
  <si>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</si>
  <si>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</si>
  <si>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</si>
  <si>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</si>
  <si>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</si>
  <si>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</si>
  <si>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</si>
  <si>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</si>
  <si>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</si>
  <si>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</si>
  <si>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</si>
  <si>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</si>
  <si>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</si>
  <si>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</si>
  <si>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</si>
  <si>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</si>
  <si>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</si>
  <si>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</si>
  <si>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</si>
  <si>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</si>
  <si>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</si>
  <si>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</si>
  <si>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</si>
  <si>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</si>
  <si>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</si>
  <si>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</si>
  <si>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</si>
  <si>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</si>
  <si>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</si>
  <si>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</si>
  <si>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</si>
  <si>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</si>
  <si>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</si>
  <si>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</si>
  <si>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</si>
  <si>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</si>
  <si>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</si>
  <si>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</si>
  <si>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</si>
  <si>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</si>
  <si>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</si>
  <si>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</si>
  <si>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</si>
  <si>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</si>
  <si>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</si>
  <si>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</si>
  <si>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</si>
  <si>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</si>
  <si>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</si>
  <si>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</si>
  <si>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</si>
  <si>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</si>
  <si>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</si>
  <si>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</si>
  <si>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</si>
  <si>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</si>
  <si>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</si>
  <si>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</si>
  <si>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</si>
  <si>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</si>
  <si>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</si>
  <si>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</si>
  <si>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</si>
  <si>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</si>
  <si>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</si>
  <si>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</si>
  <si>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</si>
  <si>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</si>
  <si>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</si>
  <si>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</si>
  <si>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</si>
  <si>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</si>
  <si>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</si>
  <si>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</si>
  <si>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</si>
  <si>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</si>
  <si>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</si>
  <si>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</si>
  <si>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</si>
  <si>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</si>
  <si>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</si>
  <si>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</si>
  <si>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</si>
  <si>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</si>
  <si>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</si>
  <si>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</si>
  <si>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</si>
  <si>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</si>
  <si>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</si>
  <si>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</si>
  <si>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</si>
  <si>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</si>
  <si>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</si>
  <si>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</si>
  <si>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</si>
  <si>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</si>
  <si>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</si>
  <si>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</si>
  <si>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</si>
  <si>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</si>
  <si>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</si>
  <si>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</si>
  <si>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</si>
  <si>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</si>
  <si>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</si>
  <si>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</si>
  <si>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</si>
  <si>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</si>
  <si>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</si>
  <si>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</si>
  <si>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</si>
  <si>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</si>
  <si>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</si>
  <si>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</si>
  <si>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</si>
  <si>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</si>
  <si>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</si>
  <si>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</si>
  <si>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</si>
  <si>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</si>
  <si>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</si>
  <si>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</si>
  <si>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</si>
  <si>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</si>
  <si>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</si>
  <si>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</si>
  <si>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</si>
  <si>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</si>
  <si>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</si>
  <si>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</si>
  <si>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</si>
  <si>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</si>
  <si>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</si>
  <si>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</si>
  <si>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</si>
  <si>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</si>
  <si>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</si>
  <si>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</si>
  <si>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</si>
  <si>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</si>
  <si>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</si>
  <si>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</si>
  <si>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</si>
  <si>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</si>
  <si>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</si>
  <si>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</si>
  <si>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</si>
  <si>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</si>
  <si>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</si>
  <si>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</si>
  <si>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</si>
  <si>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</si>
  <si>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</si>
  <si>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</si>
  <si>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</si>
  <si>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</si>
  <si>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</si>
  <si>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</si>
  <si>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</si>
  <si>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</si>
  <si>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</si>
  <si>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</si>
  <si>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</si>
  <si>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</si>
  <si>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</si>
  <si>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</si>
  <si>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</si>
  <si>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</si>
  <si>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</si>
  <si>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</si>
  <si>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</si>
  <si>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</si>
  <si>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</si>
  <si>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</si>
  <si>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</si>
  <si>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</si>
  <si>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</si>
  <si>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</si>
  <si>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</si>
  <si>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</si>
  <si>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</si>
  <si>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</si>
  <si>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</si>
  <si>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</si>
  <si>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</si>
  <si>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</si>
  <si>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</si>
  <si>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</si>
  <si>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</si>
  <si>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</si>
  <si>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</si>
  <si>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</si>
  <si>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</si>
  <si>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</si>
  <si>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</si>
  <si>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</si>
  <si>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</si>
  <si>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</si>
  <si>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</si>
  <si>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</si>
  <si>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</si>
  <si>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</si>
  <si>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</si>
  <si>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</si>
  <si>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</si>
  <si>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</si>
  <si>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</si>
  <si>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</si>
  <si>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</si>
  <si>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</si>
  <si>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</si>
  <si>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</si>
  <si>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</si>
  <si>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</si>
  <si>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</si>
  <si>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</si>
  <si>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</si>
  <si>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</si>
  <si>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</si>
  <si>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</si>
  <si>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</si>
  <si>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</si>
  <si>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</si>
  <si>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</si>
  <si>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</si>
  <si>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</si>
  <si>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</si>
  <si>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</si>
  <si>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</si>
  <si>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</si>
  <si>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</si>
  <si>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</si>
  <si>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</si>
  <si>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</si>
  <si>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</si>
  <si>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</si>
  <si>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</si>
  <si>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</si>
  <si>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</si>
  <si>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</si>
  <si>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</si>
  <si>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</si>
  <si>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</si>
  <si>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</si>
  <si>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</si>
  <si>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</si>
  <si>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</si>
  <si>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</si>
  <si>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</si>
  <si>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</si>
  <si>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</si>
  <si>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</si>
  <si>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</si>
  <si>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</si>
  <si>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</si>
  <si>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</si>
  <si>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</si>
  <si>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</si>
  <si>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</si>
  <si>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</si>
  <si>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</si>
  <si>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</si>
  <si>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</si>
  <si>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</si>
  <si>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</si>
  <si>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</si>
  <si>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</si>
  <si>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</si>
  <si>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</si>
  <si>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</si>
  <si>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</si>
  <si>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</si>
  <si>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</si>
  <si>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</si>
  <si>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</si>
  <si>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</si>
  <si>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</si>
  <si>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</si>
  <si>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</si>
  <si>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</si>
  <si>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</si>
  <si>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</si>
  <si>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</si>
  <si>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</si>
  <si>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</si>
  <si>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</si>
  <si>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</si>
  <si>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</si>
  <si>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</si>
  <si>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</si>
  <si>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</si>
  <si>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</si>
  <si>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</si>
  <si>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</si>
  <si>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</si>
  <si>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</si>
  <si>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</si>
  <si>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</si>
  <si>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</si>
  <si>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</si>
  <si>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</si>
  <si>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</si>
  <si>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</si>
  <si>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</si>
  <si>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</si>
  <si>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</si>
  <si>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</si>
  <si>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</si>
  <si>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</si>
  <si>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</si>
  <si>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</si>
  <si>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</si>
  <si>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</si>
  <si>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</si>
  <si>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</si>
  <si>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</si>
  <si>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</si>
  <si>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</si>
  <si>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</si>
  <si>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</si>
  <si>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</si>
  <si>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</si>
  <si>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</si>
  <si>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</si>
  <si>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</si>
  <si>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</si>
  <si>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</si>
  <si>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</si>
  <si>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</si>
  <si>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</si>
  <si>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</si>
  <si>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</si>
  <si>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</si>
  <si>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</si>
  <si>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</si>
  <si>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</si>
  <si>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</si>
  <si>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</si>
  <si>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</si>
  <si>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</si>
  <si>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</si>
  <si>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</si>
  <si>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</si>
  <si>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</si>
  <si>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</si>
  <si>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</si>
  <si>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</si>
  <si>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</si>
  <si>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</si>
  <si>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</si>
  <si>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</si>
  <si>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</si>
  <si>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</si>
  <si>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</si>
  <si>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</si>
  <si>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</si>
  <si>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</si>
  <si>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</si>
  <si>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</si>
  <si>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</si>
  <si>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</si>
  <si>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</si>
  <si>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</si>
  <si>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</si>
  <si>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</si>
  <si>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</si>
  <si>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</si>
  <si>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</si>
  <si>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</si>
  <si>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</si>
  <si>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</si>
  <si>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</si>
  <si>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</si>
  <si>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</si>
  <si>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</si>
  <si>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</si>
  <si>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</si>
  <si>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</si>
  <si>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</si>
  <si>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</si>
  <si>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</si>
  <si>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</si>
  <si>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</si>
  <si>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</si>
  <si>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</si>
  <si>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</si>
  <si>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</si>
  <si>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</si>
  <si>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</si>
  <si>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</si>
  <si>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</si>
  <si>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</si>
  <si>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</si>
  <si>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</si>
  <si>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</si>
  <si>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</si>
  <si>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</si>
  <si>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</si>
  <si>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</si>
  <si>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</si>
  <si>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</si>
  <si>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</si>
  <si>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</si>
  <si>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</si>
  <si>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</si>
  <si>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</si>
  <si>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</si>
  <si>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</si>
  <si>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</si>
  <si>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</si>
  <si>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</si>
  <si>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</si>
  <si>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</si>
  <si>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</si>
  <si>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</si>
  <si>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</si>
  <si>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</si>
  <si>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</si>
  <si>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</si>
  <si>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</si>
  <si>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</si>
  <si>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</si>
  <si>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</si>
  <si>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</si>
  <si>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</si>
  <si>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</si>
  <si>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</si>
  <si>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</si>
  <si>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</si>
  <si>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</si>
  <si>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</si>
  <si>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</si>
  <si>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</si>
  <si>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</si>
  <si>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</si>
  <si>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</si>
  <si>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</si>
  <si>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</si>
  <si>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</si>
  <si>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</si>
  <si>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</si>
  <si>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</si>
  <si>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</si>
  <si>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</si>
  <si>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</si>
  <si>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</si>
  <si>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</si>
  <si>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</si>
  <si>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</si>
  <si>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</si>
  <si>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</si>
  <si>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</si>
  <si>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</si>
  <si>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</si>
  <si>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</si>
  <si>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</si>
  <si>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</si>
  <si>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</si>
  <si>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</si>
  <si>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</si>
  <si>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</si>
  <si>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</si>
  <si>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</si>
  <si>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</si>
  <si>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</si>
  <si>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</si>
  <si>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</si>
  <si>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</si>
  <si>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</si>
  <si>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</si>
  <si>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</si>
  <si>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</si>
  <si>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</si>
  <si>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</si>
  <si>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</si>
  <si>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</si>
  <si>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</si>
  <si>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</si>
  <si>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</si>
  <si>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</si>
  <si>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</si>
  <si>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</si>
  <si>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</si>
  <si>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</si>
  <si>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</si>
  <si>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</si>
  <si>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</si>
  <si>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</si>
  <si>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</si>
  <si>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</si>
  <si>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</si>
  <si>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</si>
  <si>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</si>
  <si>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</si>
  <si>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</si>
  <si>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</si>
  <si>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</si>
  <si>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</si>
  <si>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</si>
  <si>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</si>
  <si>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</si>
  <si>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</si>
  <si>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</si>
  <si>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</si>
  <si>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</si>
  <si>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</si>
  <si>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</si>
  <si>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</si>
  <si>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</si>
  <si>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</si>
  <si>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</si>
  <si>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</si>
  <si>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</si>
  <si>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</si>
  <si>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</si>
  <si>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</si>
  <si>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</si>
  <si>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</si>
  <si>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</si>
  <si>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</si>
  <si>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</si>
  <si>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</si>
  <si>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</si>
  <si>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</si>
  <si>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</si>
  <si>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</si>
  <si>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</si>
  <si>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</si>
  <si>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</si>
  <si>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</si>
  <si>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</si>
  <si>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</si>
  <si>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</si>
  <si>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</si>
  <si>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</si>
  <si>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</si>
  <si>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</si>
  <si>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</si>
  <si>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</si>
  <si>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</si>
  <si>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</si>
  <si>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</si>
  <si>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</si>
  <si>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</si>
  <si>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</si>
  <si>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</si>
  <si>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</si>
  <si>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</si>
  <si>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</si>
  <si>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</si>
  <si>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</si>
  <si>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</si>
  <si>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</si>
  <si>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</si>
  <si>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</si>
  <si>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</si>
  <si>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</si>
  <si>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</si>
  <si>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</si>
  <si>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</si>
  <si>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</si>
  <si>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</si>
  <si>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</si>
  <si>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</si>
  <si>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</si>
  <si>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</si>
  <si>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</si>
  <si>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</si>
  <si>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</si>
  <si>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</si>
  <si>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</si>
  <si>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</si>
  <si>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</si>
  <si>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</si>
  <si>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</si>
  <si>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</si>
  <si>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</si>
  <si>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</si>
  <si>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</si>
  <si>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</si>
  <si>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</si>
  <si>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</si>
  <si>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</si>
  <si>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</si>
  <si>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</si>
  <si>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</si>
  <si>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</si>
  <si>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</si>
  <si>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</si>
  <si>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</si>
  <si>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</si>
  <si>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</si>
  <si>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</si>
  <si>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</si>
  <si>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</si>
  <si>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</si>
  <si>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</si>
  <si>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</si>
  <si>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</si>
  <si>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</si>
  <si>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</si>
  <si>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</si>
  <si>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</si>
  <si>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</si>
  <si>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</si>
  <si>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</si>
  <si>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</si>
  <si>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</si>
  <si>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</si>
  <si>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</si>
  <si>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</si>
  <si>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</si>
  <si>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</si>
  <si>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</si>
  <si>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</si>
  <si>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</si>
  <si>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</si>
  <si>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</si>
  <si>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</si>
  <si>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</si>
  <si>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</si>
  <si>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</si>
  <si>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</si>
  <si>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</si>
  <si>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</si>
  <si>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</si>
  <si>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</si>
  <si>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</si>
  <si>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</si>
  <si>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</si>
  <si>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</si>
  <si>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</si>
  <si>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</si>
  <si>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</si>
  <si>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</si>
  <si>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</si>
  <si>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</si>
  <si>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</si>
  <si>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</si>
  <si>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</si>
  <si>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</si>
  <si>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</si>
  <si>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</si>
  <si>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</si>
  <si>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</si>
  <si>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</si>
  <si>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</si>
  <si>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</si>
  <si>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</si>
  <si>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</si>
  <si>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</si>
  <si>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</si>
  <si>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</si>
  <si>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</si>
  <si>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</si>
  <si>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</si>
  <si>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</si>
  <si>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</si>
  <si>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</si>
  <si>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</si>
  <si>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</si>
  <si>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</si>
  <si>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</si>
  <si>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</si>
  <si>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</si>
  <si>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</si>
  <si>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</si>
  <si>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</si>
  <si>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</si>
  <si>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</si>
  <si>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</si>
  <si>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</si>
  <si>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</si>
  <si>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</si>
  <si>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</si>
  <si>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</si>
  <si>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</si>
  <si>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</si>
  <si>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</si>
  <si>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</si>
  <si>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</si>
  <si>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</si>
  <si>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</si>
  <si>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</si>
  <si>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</si>
  <si>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</si>
  <si>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</si>
  <si>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</si>
  <si>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</si>
  <si>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</si>
  <si>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</si>
  <si>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</si>
  <si>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</si>
  <si>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</si>
  <si>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</si>
  <si>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</si>
  <si>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</si>
  <si>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</si>
  <si>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</si>
  <si>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</si>
  <si>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</si>
  <si>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</si>
  <si>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</si>
  <si>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</si>
  <si>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</si>
  <si>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</si>
  <si>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</si>
  <si>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</si>
  <si>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</si>
  <si>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</si>
  <si>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</si>
  <si>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</si>
  <si>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</si>
  <si>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</si>
  <si>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</si>
  <si>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</si>
  <si>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</si>
  <si>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</si>
  <si>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</si>
  <si>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</si>
  <si>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</si>
  <si>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</si>
  <si>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</si>
  <si>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</si>
  <si>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</si>
  <si>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</si>
  <si>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</si>
  <si>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</si>
  <si>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</si>
  <si>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</si>
  <si>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</si>
  <si>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</si>
  <si>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</si>
  <si>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</si>
  <si>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</si>
  <si>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</si>
  <si>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</si>
  <si>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</si>
  <si>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</si>
  <si>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</si>
  <si>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</si>
  <si>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</si>
  <si>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</si>
  <si>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</si>
  <si>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</si>
  <si>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</si>
  <si>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</si>
  <si>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</si>
  <si>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</si>
  <si>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</si>
  <si>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</si>
  <si>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</si>
  <si>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</si>
  <si>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</si>
  <si>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</si>
  <si>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</si>
  <si>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</si>
  <si>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</si>
  <si>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</si>
  <si>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</si>
  <si>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</si>
  <si>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</si>
  <si>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</si>
  <si>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</si>
  <si>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</si>
  <si>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</si>
  <si>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</si>
  <si>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</si>
  <si>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</si>
  <si>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</si>
  <si>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</si>
  <si>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</si>
  <si>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</si>
  <si>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</si>
  <si>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</si>
  <si>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</si>
  <si>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</si>
  <si>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</si>
  <si>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</si>
  <si>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</si>
  <si>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</si>
  <si>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</si>
  <si>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</si>
  <si>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</si>
  <si>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</si>
  <si>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</si>
  <si>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</si>
  <si>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</si>
  <si>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</si>
  <si>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</si>
  <si>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</si>
  <si>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</si>
  <si>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</si>
  <si>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</si>
  <si>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</si>
  <si>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</si>
  <si>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</si>
  <si>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</si>
  <si>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</si>
  <si>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</si>
  <si>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</si>
  <si>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</si>
  <si>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</si>
  <si>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</si>
  <si>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</si>
  <si>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</si>
  <si>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</si>
  <si>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</si>
  <si>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</si>
  <si>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</si>
  <si>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</si>
  <si>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</si>
  <si>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</si>
  <si>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</si>
  <si>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</si>
  <si>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</si>
  <si>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</si>
  <si>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</si>
  <si>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</si>
  <si>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</si>
  <si>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</si>
  <si>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</si>
  <si>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</si>
  <si>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</si>
  <si>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</si>
  <si>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</si>
  <si>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</si>
  <si>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</si>
  <si>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</si>
  <si>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</si>
  <si>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</si>
  <si>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</si>
  <si>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</si>
  <si>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</si>
  <si>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</si>
  <si>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</si>
  <si>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</si>
  <si>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</si>
  <si>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</si>
  <si>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</si>
  <si>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</si>
  <si>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</si>
  <si>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</si>
  <si>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</si>
  <si>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</si>
  <si>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</si>
  <si>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</si>
  <si>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</si>
  <si>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</si>
  <si>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</si>
  <si>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</si>
  <si>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</si>
  <si>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</si>
  <si>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</si>
  <si>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</si>
  <si>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</si>
  <si>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</si>
  <si>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</si>
  <si>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</si>
  <si>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</si>
  <si>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</si>
  <si>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</si>
  <si>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</si>
  <si>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</si>
  <si>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</si>
  <si>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</si>
  <si>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</si>
  <si>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</si>
  <si>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</si>
  <si>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</si>
  <si>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</si>
  <si>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</si>
  <si>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</si>
  <si>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</si>
  <si>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</si>
  <si>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</si>
  <si>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</si>
  <si>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</si>
  <si>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</si>
  <si>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</si>
  <si>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</si>
  <si>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</si>
  <si>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</si>
  <si>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</si>
  <si>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</si>
  <si>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</si>
  <si>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</si>
  <si>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</si>
  <si>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</si>
  <si>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</si>
  <si>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</si>
  <si>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</si>
  <si>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</si>
  <si>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</si>
  <si>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</si>
  <si>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</si>
  <si>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</si>
  <si>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</si>
  <si>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</si>
  <si>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</si>
  <si>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</si>
  <si>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</si>
  <si>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</si>
  <si>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</si>
  <si>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</si>
  <si>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</si>
  <si>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</si>
  <si>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</si>
  <si>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</si>
  <si>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</si>
  <si>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</si>
  <si>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</si>
  <si>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</si>
  <si>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</si>
  <si>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</si>
  <si>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</si>
  <si>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</si>
  <si>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</si>
  <si>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</si>
  <si>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</si>
  <si>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</si>
  <si>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</si>
  <si>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</si>
  <si>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</si>
  <si>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</si>
  <si>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</si>
  <si>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</si>
  <si>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</si>
  <si>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</si>
  <si>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</si>
  <si>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</si>
  <si>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</si>
  <si>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</si>
  <si>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</si>
  <si>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</si>
  <si>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</si>
  <si>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</si>
  <si>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</si>
  <si>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</si>
  <si>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</si>
  <si>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</si>
  <si>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</si>
  <si>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</si>
  <si>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</si>
  <si>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</si>
  <si>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</si>
  <si>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</si>
  <si>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</si>
  <si>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</si>
  <si>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</si>
  <si>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</si>
  <si>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</si>
  <si>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</si>
  <si>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</si>
  <si>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</si>
  <si>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</si>
  <si>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</si>
  <si>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</si>
  <si>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</si>
  <si>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</si>
  <si>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</si>
  <si>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</si>
  <si>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</si>
  <si>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</si>
  <si>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</si>
  <si>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</si>
  <si>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</si>
  <si>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</si>
  <si>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</si>
  <si>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</si>
  <si>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</si>
  <si>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</si>
  <si>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</si>
  <si>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</si>
  <si>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</si>
  <si>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</si>
  <si>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</si>
  <si>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</si>
  <si>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</si>
  <si>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</si>
  <si>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</si>
  <si>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</si>
  <si>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</si>
  <si>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</si>
  <si>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</si>
  <si>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</si>
  <si>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</si>
  <si>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</si>
  <si>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</si>
  <si>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</si>
  <si>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</si>
  <si>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</si>
  <si>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</si>
  <si>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</si>
  <si>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</si>
  <si>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</si>
  <si>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</si>
  <si>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</si>
  <si>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</si>
  <si>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</si>
  <si>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</si>
  <si>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</si>
  <si>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</si>
  <si>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</si>
  <si>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</si>
  <si>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</si>
  <si>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</si>
  <si>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</si>
  <si>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</si>
  <si>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</si>
  <si>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</si>
  <si>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</si>
  <si>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</si>
  <si>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</si>
  <si>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</si>
  <si>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</si>
  <si>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</si>
  <si>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</si>
  <si>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</si>
  <si>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</si>
  <si>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</si>
  <si>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</si>
  <si>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</si>
  <si>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</si>
  <si>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</si>
  <si>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</si>
  <si>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</si>
  <si>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</si>
  <si>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</si>
  <si>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</si>
  <si>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</si>
  <si>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</si>
  <si>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</si>
  <si>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</si>
  <si>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</si>
  <si>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</si>
  <si>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</si>
  <si>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</si>
  <si>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</si>
  <si>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</si>
  <si>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</si>
  <si>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</si>
  <si>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</si>
  <si>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</si>
  <si>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</si>
  <si>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</si>
  <si>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</si>
  <si>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</si>
  <si>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</si>
  <si>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</si>
  <si>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</si>
  <si>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</si>
  <si>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</si>
  <si>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</si>
  <si>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</si>
  <si>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</si>
  <si>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</si>
  <si>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</si>
  <si>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</si>
  <si>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</si>
  <si>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</si>
  <si>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</si>
  <si>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</si>
  <si>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</si>
  <si>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</si>
  <si>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</si>
  <si>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</si>
  <si>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</si>
  <si>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</si>
  <si>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</si>
  <si>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</si>
  <si>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</si>
  <si>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</si>
  <si>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</si>
  <si>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</si>
  <si>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</si>
  <si>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</si>
  <si>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</si>
  <si>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</si>
  <si>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</si>
  <si>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</si>
  <si>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</si>
  <si>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</si>
  <si>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</si>
  <si>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</si>
  <si>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</si>
  <si>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</si>
  <si>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</si>
  <si>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</si>
  <si>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</si>
  <si>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</si>
  <si>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</si>
  <si>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</si>
  <si>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</si>
  <si>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</si>
  <si>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</si>
  <si>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</si>
  <si>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</si>
  <si>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</si>
  <si>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</si>
  <si>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</si>
  <si>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</si>
  <si>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</si>
  <si>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</si>
  <si>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</si>
  <si>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</si>
  <si>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</si>
  <si>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</si>
  <si>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</si>
  <si>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</si>
  <si>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</si>
  <si>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</si>
  <si>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</si>
  <si>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</si>
  <si>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</si>
  <si>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</si>
  <si>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</si>
  <si>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</si>
  <si>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</si>
  <si>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</si>
  <si>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</si>
  <si>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</si>
  <si>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</si>
  <si>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</si>
  <si>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</si>
  <si>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</si>
  <si>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</si>
  <si>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</si>
  <si>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</si>
  <si>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</si>
  <si>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</si>
  <si>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</si>
  <si>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</si>
  <si>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</si>
  <si>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</si>
  <si>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</si>
  <si>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</si>
  <si>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</si>
  <si>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</si>
  <si>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</si>
  <si>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</si>
  <si>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</si>
  <si>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</si>
  <si>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</si>
  <si>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</si>
  <si>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</si>
  <si>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</si>
  <si>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</si>
  <si>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</si>
  <si>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</si>
  <si>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</si>
  <si>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</si>
  <si>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</si>
  <si>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</si>
  <si>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</si>
  <si>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</si>
  <si>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</si>
  <si>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</si>
  <si>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</si>
  <si>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</si>
  <si>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</si>
  <si>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</si>
  <si>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</si>
  <si>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</si>
  <si>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</si>
  <si>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</si>
  <si>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</si>
  <si>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</si>
  <si>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</si>
  <si>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</si>
  <si>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</si>
  <si>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</si>
  <si>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</si>
  <si>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</si>
  <si>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</si>
  <si>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</si>
  <si>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</si>
  <si>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</si>
  <si>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</si>
  <si>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</si>
  <si>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</si>
  <si>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</si>
  <si>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</si>
  <si>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</si>
  <si>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</si>
  <si>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</si>
  <si>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</si>
  <si>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</si>
  <si>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</si>
  <si>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</si>
  <si>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</si>
  <si>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</si>
  <si>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</si>
  <si>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</si>
  <si>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</si>
  <si>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</si>
  <si>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</si>
  <si>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</si>
  <si>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</si>
  <si>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</si>
  <si>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</si>
  <si>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</si>
  <si>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</si>
  <si>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</si>
  <si>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</si>
  <si>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</si>
  <si>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</si>
  <si>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</si>
  <si>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</si>
  <si>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</si>
  <si>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</si>
  <si>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</si>
  <si>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</si>
  <si>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</si>
  <si>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</si>
  <si>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</si>
  <si>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</si>
  <si>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</si>
  <si>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</si>
  <si>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</si>
  <si>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</si>
  <si>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</si>
  <si>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</si>
  <si>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</si>
  <si>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</si>
  <si>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</si>
  <si>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</si>
  <si>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</si>
  <si>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</si>
  <si>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</si>
  <si>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</si>
  <si>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</si>
  <si>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</si>
  <si>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</si>
  <si>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</si>
  <si>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</si>
  <si>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</si>
  <si>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</si>
  <si>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</si>
  <si>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</si>
  <si>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</si>
  <si>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</si>
  <si>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</si>
  <si>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</si>
  <si>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</si>
  <si>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</si>
  <si>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</si>
  <si>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</si>
  <si>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</si>
  <si>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</si>
  <si>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</si>
  <si>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</si>
  <si>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</si>
  <si>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</si>
  <si>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</si>
  <si>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</si>
  <si>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</si>
  <si>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</si>
  <si>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</si>
  <si>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</si>
  <si>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</si>
  <si>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</si>
  <si>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</si>
  <si>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</si>
  <si>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</si>
  <si>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</si>
  <si>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</si>
  <si>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</si>
  <si>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</si>
  <si>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</si>
  <si>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</si>
  <si>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</si>
  <si>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</si>
  <si>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</si>
  <si>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</si>
  <si>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</si>
  <si>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</si>
  <si>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</si>
  <si>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</si>
  <si>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</si>
  <si>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</si>
  <si>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</si>
  <si>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</si>
  <si>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</si>
  <si>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</si>
  <si>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</si>
  <si>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</si>
  <si>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</si>
  <si>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</si>
  <si>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</si>
  <si>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</si>
  <si>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</si>
  <si>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</si>
  <si>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</si>
  <si>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</si>
  <si>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</si>
  <si>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</si>
  <si>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</si>
  <si>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</si>
  <si>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</si>
  <si>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</si>
  <si>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</si>
  <si>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</si>
  <si>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</si>
  <si>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</si>
  <si>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</si>
  <si>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</si>
  <si>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</si>
  <si>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</si>
  <si>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</si>
  <si>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</si>
  <si>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</si>
  <si>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</si>
  <si>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</si>
  <si>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</si>
  <si>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</si>
  <si>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</si>
  <si>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</si>
  <si>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</si>
  <si>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</si>
  <si>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</si>
  <si>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</si>
  <si>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</si>
  <si>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</si>
  <si>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</si>
  <si>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</si>
  <si>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</si>
  <si>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</si>
  <si>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</si>
  <si>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</si>
  <si>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</si>
  <si>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</si>
  <si>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</si>
  <si>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</si>
  <si>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</si>
  <si>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</si>
  <si>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</si>
  <si>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</si>
  <si>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</si>
  <si>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</si>
  <si>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</si>
  <si>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</si>
  <si>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</si>
  <si>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</si>
  <si>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</si>
  <si>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</si>
  <si>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</si>
  <si>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</si>
  <si>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</si>
  <si>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</si>
  <si>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</si>
  <si>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</si>
  <si>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</si>
  <si>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</si>
  <si>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</si>
  <si>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</si>
  <si>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</si>
  <si>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</si>
  <si>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</si>
  <si>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</si>
  <si>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</si>
  <si>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</si>
  <si>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</si>
  <si>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</si>
  <si>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</si>
  <si>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</si>
  <si>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</si>
  <si>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</si>
  <si>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</si>
  <si>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</si>
  <si>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</si>
  <si>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</si>
  <si>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</si>
  <si>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</si>
  <si>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</si>
  <si>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</si>
  <si>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</si>
  <si>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</si>
  <si>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</si>
  <si>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</si>
  <si>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</si>
  <si>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</si>
  <si>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</si>
  <si>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</si>
  <si>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</si>
  <si>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</si>
  <si>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</si>
  <si>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</si>
  <si>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</si>
  <si>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</si>
  <si>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</si>
  <si>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</si>
  <si>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</si>
  <si>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</si>
  <si>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</si>
  <si>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</si>
  <si>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</si>
  <si>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</si>
  <si>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</si>
  <si>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</si>
  <si>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</si>
  <si>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</si>
  <si>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</si>
  <si>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</si>
  <si>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</si>
  <si>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</si>
  <si>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</si>
  <si>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</si>
  <si>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</si>
  <si>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</si>
  <si>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</si>
  <si>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</si>
  <si>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</si>
  <si>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</si>
  <si>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</si>
  <si>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</si>
  <si>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</si>
  <si>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</si>
  <si>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</si>
  <si>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</si>
  <si>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</si>
  <si>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</si>
  <si>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</si>
  <si>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</si>
  <si>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</si>
  <si>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</si>
  <si>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</si>
  <si>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</si>
  <si>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</si>
  <si>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</si>
  <si>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</si>
  <si>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</si>
  <si>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</si>
  <si>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</si>
  <si>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</si>
  <si>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</si>
  <si>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</si>
  <si>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</si>
  <si>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</si>
  <si>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</si>
  <si>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</si>
  <si>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</si>
  <si>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</si>
  <si>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</si>
  <si>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</si>
  <si>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</si>
  <si>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</si>
  <si>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</si>
  <si>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</si>
  <si>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</si>
  <si>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</si>
  <si>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</si>
  <si>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</si>
  <si>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</si>
  <si>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</si>
  <si>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</si>
  <si>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</si>
  <si>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</si>
  <si>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</si>
  <si>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</si>
  <si>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</si>
  <si>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</si>
  <si>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</si>
  <si>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</si>
  <si>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</si>
  <si>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</si>
  <si>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</si>
  <si>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</si>
  <si>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</si>
  <si>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</si>
  <si>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</si>
  <si>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</si>
  <si>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</si>
  <si>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</si>
  <si>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</si>
  <si>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</si>
  <si>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</si>
  <si>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</si>
  <si>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</si>
  <si>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</si>
  <si>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</si>
  <si>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</si>
  <si>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</si>
  <si>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</si>
  <si>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</si>
  <si>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</si>
  <si>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</si>
  <si>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</si>
  <si>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</si>
  <si>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</si>
  <si>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</si>
  <si>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</si>
  <si>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</si>
  <si>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</si>
  <si>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</si>
  <si>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</si>
  <si>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</si>
  <si>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</si>
  <si>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</si>
  <si>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</si>
  <si>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</si>
  <si>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</si>
  <si>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</si>
  <si>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</si>
  <si>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</si>
  <si>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</si>
  <si>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</si>
  <si>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</si>
  <si>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</si>
  <si>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</si>
  <si>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</si>
  <si>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</si>
  <si>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</si>
  <si>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</si>
  <si>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</si>
  <si>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</si>
  <si>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</si>
  <si>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</si>
  <si>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</si>
  <si>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</si>
  <si>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</si>
  <si>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</si>
  <si>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</si>
  <si>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</si>
  <si>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</si>
  <si>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</si>
  <si>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</si>
  <si>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</si>
  <si>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</si>
  <si>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</si>
  <si>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</si>
  <si>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</si>
  <si>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</si>
  <si>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</si>
  <si>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</si>
  <si>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</si>
  <si>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</si>
  <si>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</si>
  <si>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</si>
  <si>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</si>
  <si>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</si>
  <si>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</si>
  <si>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</si>
  <si>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</si>
  <si>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</si>
  <si>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</si>
  <si>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</si>
  <si>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</si>
  <si>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</si>
  <si>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</si>
  <si>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</si>
  <si>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</si>
  <si>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</si>
  <si>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</si>
  <si>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</si>
  <si>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</si>
  <si>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</si>
  <si>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</si>
  <si>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</si>
  <si>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</si>
  <si>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</si>
  <si>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</si>
  <si>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</si>
  <si>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</si>
  <si>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</si>
  <si>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</si>
  <si>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</si>
  <si>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</si>
  <si>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</si>
  <si>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</si>
  <si>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</si>
  <si>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</si>
  <si>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</si>
  <si>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</si>
  <si>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</si>
  <si>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</si>
  <si>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</si>
  <si>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</si>
  <si>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</si>
  <si>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</si>
  <si>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</si>
  <si>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</si>
  <si>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</si>
  <si>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</si>
  <si>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</si>
  <si>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</si>
  <si>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</si>
  <si>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</si>
  <si>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</si>
  <si>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</si>
  <si>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</si>
  <si>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</si>
  <si>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</si>
  <si>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</si>
  <si>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</si>
  <si>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</si>
  <si>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</si>
  <si>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</si>
  <si>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</si>
  <si>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</si>
  <si>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</si>
  <si>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</si>
  <si>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</si>
  <si>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</si>
  <si>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</si>
  <si>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</si>
  <si>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</si>
  <si>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</si>
  <si>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</si>
  <si>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</si>
  <si>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</si>
  <si>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</si>
  <si>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</si>
  <si>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</si>
  <si>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</si>
  <si>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</si>
  <si>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</si>
  <si>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</si>
  <si>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</si>
  <si>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</si>
  <si>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</si>
  <si>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</si>
  <si>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</si>
  <si>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</si>
  <si>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</si>
  <si>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</si>
  <si>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</si>
  <si>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</si>
  <si>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</si>
  <si>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</si>
  <si>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</si>
  <si>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</si>
  <si>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</si>
  <si>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</si>
  <si>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</si>
  <si>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</si>
  <si>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</si>
  <si>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</si>
  <si>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</si>
  <si>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</si>
  <si>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</si>
  <si>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</si>
  <si>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</si>
  <si>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</si>
  <si>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</si>
  <si>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</si>
  <si>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</si>
  <si>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</si>
  <si>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</si>
  <si>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</si>
  <si>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</si>
  <si>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</si>
  <si>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</si>
  <si>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</si>
  <si>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</si>
  <si>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</si>
  <si>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</si>
  <si>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</si>
  <si>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</si>
  <si>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</si>
  <si>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</si>
  <si>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</si>
  <si>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</si>
  <si>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</si>
  <si>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</si>
  <si>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</si>
  <si>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</si>
  <si>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</si>
  <si>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</si>
  <si>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</si>
  <si>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</si>
  <si>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</si>
  <si>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</si>
  <si>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</si>
  <si>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</si>
  <si>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</si>
  <si>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</si>
  <si>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</si>
  <si>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</si>
  <si>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</si>
  <si>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</si>
  <si>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</si>
  <si>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</si>
  <si>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</si>
  <si>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</si>
  <si>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</si>
  <si>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</si>
  <si>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</si>
  <si>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</si>
  <si>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</si>
  <si>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</si>
  <si>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</si>
  <si>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</si>
  <si>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</si>
  <si>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</si>
  <si>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</si>
  <si>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</si>
  <si>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</si>
  <si>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</si>
  <si>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</si>
  <si>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</si>
  <si>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</si>
  <si>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</si>
  <si>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</si>
  <si>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</si>
  <si>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</si>
  <si>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</si>
  <si>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</si>
  <si>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</si>
  <si>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</si>
  <si>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</si>
  <si>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</si>
  <si>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</si>
  <si>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</si>
  <si>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</si>
  <si>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</si>
  <si>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</si>
  <si>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</si>
  <si>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</si>
  <si>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</si>
  <si>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</si>
  <si>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</si>
  <si>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</si>
  <si>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</si>
  <si>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</si>
  <si>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</si>
  <si>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</si>
  <si>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</si>
  <si>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</si>
  <si>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</si>
  <si>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</si>
  <si>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</si>
  <si>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</si>
  <si>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</si>
  <si>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</si>
  <si>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</si>
  <si>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</si>
  <si>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</si>
  <si>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</si>
  <si>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</si>
  <si>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</si>
  <si>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</si>
  <si>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</si>
  <si>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</si>
  <si>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</si>
  <si>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</si>
  <si>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</si>
  <si>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</si>
  <si>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</si>
  <si>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</si>
  <si>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</si>
  <si>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</si>
  <si>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</si>
  <si>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</si>
  <si>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</si>
  <si>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</si>
  <si>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</si>
  <si>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</si>
  <si>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</si>
  <si>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</si>
  <si>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</si>
  <si>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</si>
  <si>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</si>
  <si>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</si>
  <si>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</si>
  <si>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</si>
  <si>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</si>
  <si>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</si>
  <si>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</si>
  <si>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</si>
  <si>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</si>
  <si>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</si>
  <si>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</si>
  <si>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</si>
  <si>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</si>
  <si>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</si>
  <si>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</si>
  <si>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</si>
  <si>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</si>
  <si>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</si>
  <si>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</si>
  <si>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</si>
  <si>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</si>
  <si>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</si>
  <si>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</si>
  <si>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</si>
  <si>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</si>
  <si>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</si>
  <si>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</si>
  <si>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</si>
  <si>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</si>
  <si>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</si>
  <si>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</si>
  <si>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</si>
  <si>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</si>
  <si>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</si>
  <si>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</si>
  <si>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</si>
  <si>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</si>
  <si>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</si>
  <si>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</si>
  <si>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</si>
  <si>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</si>
  <si>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</si>
  <si>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</si>
  <si>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</si>
  <si>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</si>
  <si>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</si>
  <si>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</si>
  <si>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</si>
  <si>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</si>
  <si>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</si>
  <si>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</si>
  <si>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</si>
  <si>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</si>
  <si>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</si>
  <si>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</si>
  <si>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</si>
  <si>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</si>
  <si>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</si>
  <si>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</si>
  <si>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</si>
  <si>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</si>
  <si>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</si>
  <si>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</si>
  <si>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</si>
  <si>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</si>
  <si>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</si>
  <si>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</si>
  <si>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</si>
  <si>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</si>
  <si>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</si>
  <si>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</si>
  <si>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</si>
  <si>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</si>
  <si>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</si>
  <si>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</si>
  <si>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</si>
  <si>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</si>
  <si>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</si>
  <si>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</si>
  <si>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</si>
  <si>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</si>
  <si>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</si>
  <si>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</si>
  <si>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</si>
  <si>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</si>
  <si>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</si>
  <si>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</si>
  <si>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</si>
  <si>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</si>
  <si>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</si>
  <si>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</si>
  <si>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</si>
  <si>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</si>
  <si>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</si>
  <si>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</si>
  <si>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</si>
  <si>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</si>
  <si>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</si>
  <si>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</si>
  <si>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</si>
  <si>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</si>
  <si>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</si>
  <si>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</si>
  <si>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</si>
  <si>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</si>
  <si>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</si>
  <si>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</si>
  <si>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</si>
  <si>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</si>
  <si>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</si>
  <si>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</si>
  <si>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</si>
  <si>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</si>
  <si>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</si>
  <si>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</si>
  <si>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</si>
  <si>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</si>
  <si>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</si>
  <si>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</si>
  <si>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</si>
  <si>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</si>
  <si>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</si>
  <si>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</si>
  <si>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</si>
  <si>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</si>
  <si>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</si>
  <si>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</si>
  <si>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</si>
  <si>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</si>
  <si>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</si>
  <si>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</si>
  <si>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</si>
  <si>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</si>
  <si>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</si>
  <si>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</si>
  <si>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</si>
  <si>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</si>
  <si>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</si>
  <si>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</si>
  <si>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</si>
  <si>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</si>
  <si>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</si>
  <si>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</si>
  <si>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</si>
  <si>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</si>
  <si>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</si>
  <si>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</si>
  <si>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</si>
  <si>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</si>
  <si>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</si>
  <si>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</si>
  <si>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</si>
  <si>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</si>
  <si>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</si>
  <si>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</si>
  <si>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</si>
  <si>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</si>
  <si>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</si>
  <si>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</si>
  <si>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</si>
  <si>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</si>
  <si>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</si>
  <si>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</si>
  <si>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</si>
  <si>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</si>
  <si>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</si>
  <si>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</si>
  <si>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</si>
  <si>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</si>
  <si>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</si>
  <si>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</si>
  <si>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</si>
  <si>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</si>
  <si>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</si>
  <si>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</si>
  <si>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</si>
  <si>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</si>
  <si>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</si>
  <si>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</si>
  <si>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</si>
  <si>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</si>
  <si>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</si>
  <si>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</si>
  <si>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</si>
  <si>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</si>
  <si>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</si>
  <si>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</si>
  <si>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</si>
  <si>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</si>
  <si>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</si>
  <si>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</si>
  <si>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</si>
  <si>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</si>
  <si>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</si>
  <si>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</si>
  <si>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</si>
  <si>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</si>
  <si>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</si>
  <si>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</si>
  <si>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</si>
  <si>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</si>
  <si>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</si>
  <si>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</si>
  <si>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</si>
  <si>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</si>
  <si>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</si>
  <si>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</si>
  <si>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</si>
  <si>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</si>
  <si>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</si>
  <si>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</si>
  <si>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</si>
  <si>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</si>
  <si>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</si>
  <si>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</si>
  <si>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</si>
  <si>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</si>
  <si>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</si>
  <si>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</si>
  <si>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</si>
  <si>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</si>
  <si>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</si>
  <si>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</si>
  <si>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</si>
  <si>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</si>
  <si>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</si>
  <si>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</si>
  <si>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</si>
  <si>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</si>
  <si>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</si>
  <si>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</si>
  <si>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</si>
  <si>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</si>
  <si>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</si>
  <si>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</si>
  <si>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</si>
  <si>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</si>
  <si>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</si>
  <si>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</si>
  <si>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</si>
  <si>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</si>
  <si>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</si>
  <si>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</si>
  <si>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</si>
  <si>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</si>
  <si>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</si>
  <si>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</si>
  <si>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</si>
  <si>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</si>
  <si>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</si>
  <si>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</si>
  <si>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</si>
  <si>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</si>
  <si>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</si>
  <si>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</si>
  <si>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</si>
  <si>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</si>
  <si>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</si>
  <si>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</si>
  <si>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</si>
  <si>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</si>
  <si>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</si>
  <si>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</si>
  <si>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</si>
  <si>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</si>
  <si>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</si>
  <si>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</si>
  <si>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</si>
  <si>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</si>
  <si>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</si>
  <si>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</si>
  <si>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</si>
  <si>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</si>
  <si>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</si>
  <si>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</si>
  <si>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</si>
  <si>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</si>
  <si>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</si>
  <si>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</si>
  <si>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</si>
  <si>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</si>
  <si>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</si>
  <si>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</si>
  <si>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</si>
  <si>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</si>
  <si>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</si>
  <si>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</si>
  <si>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</si>
  <si>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</si>
  <si>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</si>
  <si>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</si>
  <si>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</si>
  <si>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</si>
  <si>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</si>
  <si>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</si>
  <si>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</si>
  <si>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</si>
  <si>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</si>
  <si>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</si>
  <si>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</si>
  <si>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</si>
  <si>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</si>
  <si>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</si>
  <si>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</si>
  <si>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</si>
  <si>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</si>
  <si>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</si>
  <si>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</si>
  <si>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</si>
  <si>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</si>
  <si>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</si>
  <si>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</si>
  <si>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</si>
  <si>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</si>
  <si>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</si>
  <si>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</si>
  <si>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</si>
  <si>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</si>
  <si>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</si>
  <si>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</si>
  <si>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</si>
  <si>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</si>
  <si>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</si>
  <si>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</si>
  <si>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</si>
  <si>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</si>
  <si>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</si>
  <si>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</si>
  <si>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</si>
  <si>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</si>
  <si>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</si>
  <si>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</si>
  <si>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</si>
  <si>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</si>
  <si>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</si>
  <si>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</si>
  <si>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</si>
  <si>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</si>
  <si>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</si>
  <si>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</si>
  <si>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</si>
  <si>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</si>
  <si>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</si>
  <si>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</si>
  <si>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</si>
  <si>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</si>
  <si>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</si>
  <si>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</si>
  <si>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</si>
  <si>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</si>
  <si>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</si>
  <si>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</si>
  <si>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</si>
  <si>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</si>
  <si>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</si>
  <si>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</si>
  <si>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</si>
  <si>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</si>
  <si>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</si>
  <si>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</si>
  <si>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</si>
  <si>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</si>
  <si>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</si>
  <si>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</si>
  <si>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</si>
  <si>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</si>
  <si>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</si>
  <si>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</si>
  <si>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</si>
  <si>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</si>
  <si>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</si>
  <si>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</si>
  <si>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</si>
  <si>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</si>
  <si>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</si>
  <si>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</si>
  <si>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</si>
  <si>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</si>
  <si>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</si>
  <si>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</si>
  <si>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</si>
  <si>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</si>
  <si>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</si>
  <si>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</si>
  <si>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</si>
  <si>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</si>
  <si>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</si>
  <si>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</si>
  <si>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</si>
  <si>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</si>
  <si>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</si>
  <si>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</si>
  <si>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</si>
  <si>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</si>
  <si>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</si>
  <si>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</si>
  <si>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</si>
  <si>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</si>
  <si>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</si>
  <si>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</si>
  <si>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</si>
  <si>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</si>
  <si>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</si>
  <si>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</si>
  <si>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</si>
  <si>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</si>
  <si>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</si>
  <si>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</si>
  <si>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</si>
  <si>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</si>
  <si>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</si>
  <si>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</si>
  <si>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</si>
  <si>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</si>
  <si>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</si>
  <si>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</si>
  <si>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</si>
  <si>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</si>
  <si>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</si>
  <si>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</si>
  <si>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</si>
  <si>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</si>
  <si>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</si>
  <si>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</si>
  <si>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</si>
  <si>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</si>
  <si>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</si>
  <si>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</si>
  <si>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</si>
  <si>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</si>
  <si>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</si>
  <si>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</si>
  <si>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</si>
  <si>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</si>
  <si>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</si>
  <si>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</si>
  <si>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</si>
  <si>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</si>
  <si>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</si>
  <si>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</si>
  <si>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</si>
  <si>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</si>
  <si>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</si>
  <si>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</si>
  <si>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</si>
  <si>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</si>
  <si>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</si>
  <si>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</si>
  <si>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</si>
  <si>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</si>
  <si>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</si>
  <si>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</si>
  <si>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</si>
  <si>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</si>
  <si>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</si>
  <si>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</si>
  <si>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</si>
  <si>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</si>
  <si>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</si>
  <si>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</si>
  <si>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</si>
  <si>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</si>
  <si>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</si>
  <si>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</si>
  <si>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</si>
  <si>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</si>
  <si>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</si>
  <si>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</si>
  <si>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</si>
  <si>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</si>
  <si>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</si>
  <si>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</si>
  <si>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</si>
  <si>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</si>
  <si>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</si>
  <si>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</si>
  <si>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</si>
  <si>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</si>
  <si>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</si>
  <si>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</si>
  <si>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</si>
  <si>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</si>
  <si>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</si>
  <si>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</si>
  <si>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</si>
  <si>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</si>
  <si>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</si>
  <si>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</si>
  <si>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</si>
  <si>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</si>
  <si>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</si>
  <si>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</si>
  <si>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</si>
  <si>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</si>
  <si>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</si>
  <si>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</si>
  <si>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</si>
  <si>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</si>
  <si>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</si>
  <si>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</si>
  <si>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</si>
  <si>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</si>
  <si>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</si>
  <si>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</si>
  <si>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</si>
  <si>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</si>
  <si>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</si>
  <si>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</si>
  <si>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</si>
  <si>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</si>
  <si>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</si>
  <si>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</si>
  <si>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</si>
  <si>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</si>
  <si>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</si>
  <si>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</si>
  <si>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</si>
  <si>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</si>
  <si>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</si>
  <si>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</si>
  <si>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</si>
  <si>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</si>
  <si>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</si>
  <si>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</si>
  <si>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</si>
  <si>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</si>
  <si>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</si>
  <si>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</si>
  <si>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</si>
  <si>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</si>
  <si>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</si>
  <si>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</si>
  <si>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</si>
  <si>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</si>
  <si>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</si>
  <si>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</si>
  <si>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</si>
  <si>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</si>
  <si>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</si>
  <si>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</si>
  <si>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</si>
  <si>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</si>
  <si>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</si>
  <si>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</si>
  <si>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</si>
  <si>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</si>
  <si>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</si>
  <si>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</si>
  <si>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</si>
  <si>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</si>
  <si>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</si>
  <si>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</si>
  <si>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</si>
  <si>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</si>
  <si>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</si>
  <si>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</si>
  <si>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</si>
  <si>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</si>
  <si>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</si>
  <si>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</si>
  <si>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</si>
  <si>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</si>
  <si>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</si>
  <si>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</si>
  <si>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</si>
  <si>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</si>
  <si>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</si>
  <si>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</si>
  <si>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</si>
  <si>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</si>
  <si>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</si>
  <si>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</si>
  <si>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</si>
  <si>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</si>
  <si>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</si>
  <si>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</si>
  <si>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</si>
  <si>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</si>
  <si>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</si>
  <si>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</si>
  <si>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</si>
  <si>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</si>
  <si>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</si>
  <si>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</si>
  <si>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</si>
  <si>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</si>
  <si>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</si>
  <si>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</si>
  <si>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</si>
  <si>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</si>
  <si>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</si>
  <si>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</si>
  <si>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</si>
  <si>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</si>
  <si>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</si>
  <si>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</si>
  <si>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</si>
  <si>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</si>
  <si>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</si>
  <si>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</si>
  <si>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</si>
  <si>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</si>
  <si>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</si>
  <si>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</si>
  <si>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</si>
  <si>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</si>
  <si>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</si>
  <si>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</si>
  <si>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</si>
  <si>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</si>
  <si>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</si>
  <si>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</si>
  <si>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</si>
  <si>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</si>
  <si>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</si>
  <si>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</si>
  <si>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</si>
  <si>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</si>
  <si>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</si>
  <si>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</si>
  <si>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</si>
  <si>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</si>
  <si>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</si>
  <si>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</si>
  <si>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</si>
  <si>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</si>
  <si>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</si>
  <si>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</si>
  <si>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</si>
  <si>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</si>
  <si>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</si>
  <si>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</si>
  <si>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</si>
  <si>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</si>
  <si>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</si>
  <si>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</si>
  <si>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</si>
  <si>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</si>
  <si>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</si>
  <si>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</si>
  <si>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</si>
  <si>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</si>
  <si>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</si>
  <si>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</si>
  <si>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</si>
  <si>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</si>
  <si>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</si>
  <si>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</si>
  <si>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</si>
  <si>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</si>
  <si>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</si>
  <si>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</si>
  <si>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</si>
  <si>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</si>
  <si>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</si>
  <si>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</si>
  <si>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</si>
  <si>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</si>
  <si>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</si>
  <si>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</si>
  <si>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</si>
  <si>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</si>
  <si>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</si>
  <si>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</si>
  <si>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</si>
  <si>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</si>
  <si>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</si>
  <si>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</si>
  <si>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</si>
  <si>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</si>
  <si>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</si>
  <si>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</si>
  <si>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</si>
  <si>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</si>
  <si>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</si>
  <si>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</si>
  <si>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</si>
  <si>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</si>
  <si>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</si>
  <si>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</si>
  <si>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</si>
  <si>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</si>
  <si>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</si>
  <si>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</si>
  <si>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</si>
  <si>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</si>
  <si>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</si>
  <si>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</si>
  <si>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</si>
  <si>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</si>
  <si>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</si>
  <si>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</si>
  <si>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</si>
  <si>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</si>
  <si>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</si>
  <si>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</si>
  <si>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</si>
  <si>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</si>
  <si>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</si>
  <si>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</si>
  <si>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</si>
  <si>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</si>
  <si>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</si>
  <si>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</si>
  <si>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</si>
  <si>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</si>
  <si>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</si>
  <si>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</si>
  <si>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</si>
  <si>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</si>
  <si>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</si>
  <si>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</si>
  <si>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</si>
  <si>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</si>
  <si>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</si>
  <si>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</si>
  <si>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</si>
  <si>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</si>
  <si>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</si>
  <si>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</si>
  <si>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</si>
  <si>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</si>
  <si>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</si>
  <si>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</si>
  <si>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</si>
  <si>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</si>
  <si>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</si>
  <si>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</si>
  <si>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</si>
  <si>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</si>
  <si>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</si>
  <si>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</si>
  <si>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</si>
  <si>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</si>
  <si>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</si>
  <si>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</si>
  <si>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</si>
  <si>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</si>
  <si>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</si>
  <si>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</si>
  <si>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</si>
  <si>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</si>
  <si>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</si>
  <si>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</si>
  <si>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</si>
  <si>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</si>
  <si>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</si>
  <si>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</si>
  <si>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</si>
  <si>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</si>
  <si>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</si>
  <si>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</si>
  <si>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</si>
  <si>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</si>
  <si>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</si>
  <si>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</si>
  <si>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</si>
  <si>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</si>
  <si>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</si>
  <si>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</si>
  <si>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</si>
  <si>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</si>
  <si>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</si>
  <si>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</si>
  <si>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</si>
  <si>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</si>
  <si>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</si>
  <si>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</si>
  <si>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</si>
  <si>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</si>
  <si>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</si>
  <si>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</si>
  <si>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</si>
  <si>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</si>
  <si>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</si>
  <si>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</si>
  <si>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</si>
  <si>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</si>
  <si>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</si>
  <si>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</si>
  <si>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</si>
  <si>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</si>
  <si>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</si>
  <si>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</si>
  <si>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</si>
  <si>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</si>
  <si>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</si>
  <si>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</si>
  <si>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</si>
  <si>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</si>
  <si>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</si>
  <si>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</si>
  <si>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</si>
  <si>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</si>
  <si>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</si>
  <si>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</si>
  <si>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</si>
  <si>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</si>
  <si>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</si>
  <si>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</si>
  <si>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</si>
  <si>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</si>
  <si>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</si>
  <si>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</si>
  <si>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</si>
  <si>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</si>
  <si>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</si>
  <si>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</si>
  <si>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</si>
  <si>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</si>
  <si>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</si>
  <si>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</si>
  <si>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</si>
  <si>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</si>
  <si>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</si>
  <si>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</si>
  <si>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</si>
  <si>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</si>
  <si>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</si>
  <si>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</si>
  <si>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</si>
  <si>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</si>
  <si>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</si>
  <si>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</si>
  <si>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</si>
  <si>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</si>
  <si>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</si>
  <si>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</si>
  <si>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</si>
  <si>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</si>
  <si>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</si>
  <si>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</si>
  <si>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</si>
  <si>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</si>
  <si>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</si>
  <si>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</si>
  <si>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</si>
  <si>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</si>
  <si>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</si>
  <si>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</si>
  <si>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</si>
  <si>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</si>
  <si>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</si>
  <si>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</si>
  <si>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</si>
  <si>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</si>
  <si>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</si>
  <si>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</si>
  <si>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</si>
  <si>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</si>
  <si>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</si>
  <si>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</si>
  <si>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</si>
  <si>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</si>
  <si>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</si>
  <si>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</si>
  <si>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</si>
  <si>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</si>
  <si>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</si>
  <si>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</si>
  <si>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</si>
  <si>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</si>
  <si>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</si>
  <si>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</si>
  <si>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</si>
  <si>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</si>
  <si>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</si>
  <si>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</si>
  <si>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</si>
  <si>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</si>
  <si>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</si>
  <si>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</si>
  <si>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</si>
  <si>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</si>
  <si>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</si>
  <si>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</si>
  <si>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</si>
  <si>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</si>
  <si>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</si>
  <si>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</si>
  <si>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</si>
  <si>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</si>
  <si>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</si>
  <si>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</si>
  <si>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</si>
  <si>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</si>
  <si>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</si>
  <si>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</si>
  <si>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</si>
  <si>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</si>
  <si>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</si>
  <si>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</si>
  <si>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</si>
  <si>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</si>
  <si>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</si>
  <si>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</si>
  <si>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</si>
  <si>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</si>
  <si>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</si>
  <si>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</si>
  <si>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</si>
  <si>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</si>
  <si>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</si>
  <si>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</si>
  <si>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</si>
  <si>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</si>
  <si>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</si>
  <si>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</si>
  <si>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</si>
  <si>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</si>
  <si>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</si>
  <si>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</si>
  <si>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</si>
  <si>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</si>
  <si>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</si>
  <si>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</si>
  <si>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</si>
  <si>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</si>
  <si>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</si>
  <si>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</si>
  <si>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</si>
  <si>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</si>
  <si>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</si>
  <si>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</si>
  <si>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</si>
  <si>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</si>
  <si>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</si>
  <si>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</si>
  <si>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</si>
  <si>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</si>
  <si>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</si>
  <si>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</si>
  <si>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</si>
  <si>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</si>
  <si>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</si>
  <si>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</si>
  <si>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</si>
  <si>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</si>
  <si>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</si>
  <si>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</si>
  <si>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</si>
  <si>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</si>
  <si>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</si>
  <si>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</si>
  <si>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</si>
  <si>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</si>
  <si>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</si>
  <si>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</si>
  <si>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</si>
  <si>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</si>
  <si>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</si>
  <si>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</si>
  <si>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</si>
  <si>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</si>
  <si>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</si>
  <si>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</si>
  <si>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</si>
  <si>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</si>
  <si>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</si>
  <si>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</si>
  <si>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</si>
  <si>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</si>
  <si>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</si>
  <si>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</si>
  <si>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</si>
  <si>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</si>
  <si>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</si>
  <si>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</si>
  <si>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</si>
  <si>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</si>
  <si>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</si>
  <si>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</si>
  <si>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</si>
  <si>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</si>
  <si>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</si>
  <si>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</si>
  <si>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</si>
  <si>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</si>
  <si>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</si>
  <si>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</si>
  <si>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</si>
  <si>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</si>
  <si>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</si>
  <si>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</si>
  <si>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</si>
  <si>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</si>
  <si>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</si>
  <si>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</si>
  <si>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</si>
  <si>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</si>
  <si>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</si>
  <si>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</si>
  <si>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</si>
  <si>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</si>
  <si>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</si>
  <si>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</si>
  <si>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</si>
  <si>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</si>
  <si>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</si>
  <si>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</si>
  <si>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</si>
  <si>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</si>
  <si>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</si>
  <si>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</si>
  <si>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</si>
  <si>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</si>
  <si>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</si>
  <si>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</si>
  <si>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</si>
  <si>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</si>
  <si>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</si>
  <si>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</si>
  <si>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</si>
  <si>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</si>
  <si>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</si>
  <si>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</si>
  <si>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</si>
  <si>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</si>
  <si>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</si>
  <si>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</si>
  <si>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</si>
  <si>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</si>
  <si>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</si>
  <si>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</si>
  <si>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</si>
  <si>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</si>
  <si>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</si>
  <si>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</si>
  <si>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</si>
  <si>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</si>
  <si>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</si>
  <si>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</si>
  <si>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</si>
  <si>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</si>
  <si>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</si>
  <si>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</si>
  <si>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</si>
  <si>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</si>
  <si>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</si>
  <si>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</si>
  <si>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</si>
  <si>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</si>
  <si>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</si>
  <si>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</si>
  <si>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</si>
  <si>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</si>
  <si>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</si>
  <si>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</si>
  <si>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</si>
  <si>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</si>
  <si>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</si>
  <si>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</si>
  <si>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</si>
  <si>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</si>
  <si>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</si>
  <si>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</si>
  <si>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</si>
  <si>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</si>
  <si>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</si>
  <si>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</si>
  <si>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</si>
  <si>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</si>
  <si>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</si>
  <si>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</si>
  <si>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</si>
  <si>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</si>
  <si>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</si>
  <si>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</si>
  <si>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</si>
  <si>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</si>
  <si>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</si>
  <si>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</si>
  <si>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</si>
  <si>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</si>
  <si>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</si>
  <si>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</si>
  <si>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</si>
  <si>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</si>
  <si>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</si>
  <si>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</si>
  <si>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</si>
  <si>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</si>
  <si>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</si>
  <si>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</si>
  <si>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</si>
  <si>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</si>
  <si>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</si>
  <si>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</si>
  <si>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</si>
  <si>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</si>
  <si>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</si>
  <si>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</si>
  <si>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</si>
  <si>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</si>
  <si>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</si>
  <si>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</si>
  <si>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</si>
  <si>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</si>
  <si>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</si>
  <si>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</si>
  <si>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</si>
  <si>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</si>
  <si>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</si>
  <si>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</si>
  <si>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</si>
  <si>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</si>
  <si>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</si>
  <si>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</si>
  <si>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</si>
  <si>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</si>
  <si>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</si>
  <si>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</si>
  <si>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</si>
  <si>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</si>
  <si>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</si>
  <si>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</si>
  <si>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</si>
  <si>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</si>
  <si>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</si>
  <si>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</si>
  <si>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</si>
  <si>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</si>
  <si>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</si>
  <si>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</si>
  <si>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</si>
  <si>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</si>
  <si>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</si>
  <si>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</si>
  <si>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</si>
  <si>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</si>
  <si>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</si>
  <si>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</si>
  <si>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</si>
  <si>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</si>
  <si>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</si>
  <si>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</si>
  <si>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</si>
  <si>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</si>
  <si>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</si>
  <si>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</si>
  <si>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</si>
  <si>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</si>
  <si>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</si>
  <si>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</si>
  <si>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</si>
  <si>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</si>
  <si>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</si>
  <si>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</si>
  <si>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</si>
  <si>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</si>
  <si>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</si>
  <si>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</si>
  <si>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</si>
  <si>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</si>
  <si>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</si>
  <si>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</si>
  <si>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</si>
  <si>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</si>
  <si>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</si>
  <si>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</si>
  <si>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</si>
  <si>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</si>
  <si>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</si>
  <si>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</si>
  <si>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</si>
  <si>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</si>
  <si>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</si>
  <si>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</si>
  <si>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</si>
  <si>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</si>
  <si>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</si>
  <si>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</si>
  <si>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</si>
  <si>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</si>
  <si>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</si>
  <si>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</si>
  <si>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</si>
  <si>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</si>
  <si>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</si>
  <si>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</si>
  <si>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</si>
  <si>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</si>
  <si>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</si>
  <si>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</si>
  <si>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</si>
  <si>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</si>
  <si>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</si>
  <si>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</si>
  <si>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</si>
  <si>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</si>
  <si>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</si>
  <si>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</si>
  <si>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</si>
  <si>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</si>
  <si>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</si>
  <si>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</si>
  <si>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</si>
  <si>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</si>
  <si>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</si>
  <si>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</si>
  <si>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</si>
  <si>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</si>
  <si>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</si>
  <si>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</si>
  <si>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</si>
  <si>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</si>
  <si>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</si>
  <si>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</si>
  <si>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</si>
  <si>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</si>
  <si>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</si>
  <si>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</si>
  <si>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</si>
  <si>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</si>
  <si>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</si>
  <si>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</si>
  <si>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</si>
  <si>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</si>
  <si>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</si>
  <si>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</si>
  <si>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</si>
  <si>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</si>
  <si>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</si>
  <si>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</si>
  <si>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</si>
  <si>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</si>
  <si>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</si>
  <si>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</si>
  <si>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</si>
  <si>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</si>
  <si>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</si>
  <si>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</si>
  <si>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</si>
  <si>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</si>
  <si>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</si>
  <si>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</si>
  <si>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</si>
  <si>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</si>
  <si>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</si>
  <si>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</si>
  <si>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</si>
  <si>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</si>
  <si>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</si>
  <si>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</si>
  <si>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</si>
  <si>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</si>
  <si>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</si>
  <si>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</si>
  <si>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</si>
  <si>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</si>
  <si>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</si>
  <si>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</si>
  <si>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</si>
  <si>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</si>
  <si>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</si>
  <si>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</si>
  <si>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</si>
  <si>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</si>
  <si>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</si>
  <si>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</si>
  <si>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</si>
  <si>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</si>
  <si>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</si>
  <si>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</si>
  <si>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</si>
  <si>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</si>
  <si>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</si>
  <si>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</si>
  <si>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</si>
  <si>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</si>
  <si>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</si>
  <si>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</si>
  <si>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</si>
  <si>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</si>
  <si>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</si>
  <si>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</si>
  <si>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</si>
  <si>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</si>
  <si>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</si>
  <si>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</si>
  <si>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</si>
  <si>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</si>
  <si>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</si>
  <si>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</si>
  <si>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</si>
  <si>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</si>
  <si>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</si>
  <si>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</si>
  <si>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</si>
  <si>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</si>
  <si>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</si>
  <si>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</si>
  <si>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</si>
  <si>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</si>
  <si>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</si>
  <si>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</si>
  <si>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</si>
  <si>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</si>
  <si>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</si>
  <si>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</si>
  <si>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</si>
  <si>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</si>
  <si>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</si>
  <si>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</si>
  <si>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</si>
  <si>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</si>
  <si>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</si>
  <si>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</si>
  <si>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</si>
  <si>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</si>
  <si>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</si>
  <si>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</si>
  <si>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</si>
  <si>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</si>
  <si>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</si>
  <si>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</si>
  <si>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</si>
  <si>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</si>
  <si>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</si>
  <si>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</si>
  <si>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</si>
  <si>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</si>
  <si>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</si>
  <si>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</si>
  <si>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</si>
  <si>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</si>
  <si>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</si>
  <si>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</si>
  <si>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</si>
  <si>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</si>
  <si>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</si>
  <si>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</si>
  <si>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</si>
  <si>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</si>
  <si>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</si>
  <si>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</si>
  <si>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</si>
  <si>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</si>
  <si>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</si>
  <si>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</si>
  <si>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</si>
  <si>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</si>
  <si>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</si>
  <si>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</si>
  <si>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</si>
  <si>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</si>
  <si>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</si>
  <si>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</si>
  <si>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</si>
  <si>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</si>
  <si>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</si>
  <si>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</si>
  <si>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</si>
  <si>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</si>
  <si>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</si>
  <si>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</si>
  <si>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</si>
  <si>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</si>
  <si>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</si>
  <si>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</si>
  <si>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</si>
  <si>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</si>
  <si>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</si>
  <si>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</si>
  <si>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</si>
  <si>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</si>
  <si>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</si>
  <si>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</si>
  <si>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</si>
  <si>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</si>
  <si>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</si>
  <si>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</si>
  <si>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</si>
  <si>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</si>
  <si>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</si>
  <si>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</si>
  <si>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</si>
  <si>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</si>
  <si>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</si>
  <si>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</si>
  <si>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</si>
  <si>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</si>
  <si>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</si>
  <si>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</si>
  <si>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</si>
  <si>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</si>
  <si>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</si>
  <si>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</si>
  <si>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</si>
  <si>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</si>
  <si>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</si>
  <si>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</si>
  <si>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</si>
  <si>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</si>
  <si>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</si>
  <si>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</si>
  <si>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</si>
  <si>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</si>
  <si>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</si>
  <si>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</si>
  <si>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</si>
  <si>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</si>
  <si>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</si>
  <si>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</si>
  <si>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</si>
  <si>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</si>
  <si>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</si>
  <si>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</si>
  <si>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</si>
  <si>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</si>
  <si>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</si>
  <si>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</si>
  <si>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</si>
  <si>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</si>
  <si>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</si>
  <si>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</si>
  <si>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</si>
  <si>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</si>
  <si>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</si>
  <si>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</si>
  <si>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</si>
  <si>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</si>
  <si>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</si>
  <si>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</si>
  <si>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</si>
  <si>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</si>
  <si>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</si>
  <si>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</si>
  <si>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</si>
  <si>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</si>
  <si>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</si>
  <si>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</si>
  <si>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</si>
  <si>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</si>
  <si>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</si>
  <si>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</si>
  <si>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</si>
  <si>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</si>
  <si>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</si>
  <si>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</si>
  <si>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</si>
  <si>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</si>
  <si>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</si>
  <si>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</si>
  <si>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</si>
  <si>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</si>
  <si>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</si>
  <si>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</si>
  <si>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</si>
  <si>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</si>
  <si>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</si>
  <si>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</si>
  <si>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</si>
  <si>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</si>
  <si>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</si>
  <si>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</si>
  <si>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</si>
  <si>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</si>
  <si>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</si>
  <si>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</si>
  <si>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</si>
  <si>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</si>
  <si>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</si>
  <si>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</si>
  <si>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</si>
  <si>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</si>
  <si>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</si>
  <si>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</si>
  <si>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</si>
  <si>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</si>
  <si>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</si>
  <si>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</si>
  <si>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</si>
  <si>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</si>
  <si>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</si>
  <si>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</si>
  <si>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</si>
  <si>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</si>
  <si>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</si>
  <si>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</si>
  <si>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</si>
  <si>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</si>
  <si>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</si>
  <si>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</si>
  <si>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</si>
  <si>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</si>
  <si>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</si>
  <si>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</si>
  <si>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</si>
  <si>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</si>
  <si>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</si>
  <si>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</si>
  <si>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</si>
  <si>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</si>
  <si>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</si>
  <si>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</si>
  <si>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</si>
  <si>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</si>
  <si>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</si>
  <si>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</si>
  <si>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</si>
  <si>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</si>
  <si>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</si>
  <si>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</si>
  <si>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</si>
  <si>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</si>
  <si>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</si>
  <si>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</si>
  <si>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</si>
  <si>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</si>
  <si>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</si>
  <si>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</si>
  <si>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</si>
  <si>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</si>
  <si>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</si>
  <si>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</si>
  <si>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</si>
  <si>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</si>
  <si>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</si>
  <si>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</si>
  <si>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</si>
  <si>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</si>
  <si>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</si>
  <si>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</si>
  <si>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</si>
  <si>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</si>
  <si>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</si>
  <si>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</si>
  <si>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</si>
  <si>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</si>
  <si>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</si>
  <si>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</si>
  <si>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</si>
  <si>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</si>
  <si>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</si>
  <si>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</si>
  <si>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</si>
  <si>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</si>
  <si>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</si>
  <si>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</si>
  <si>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</si>
  <si>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</si>
  <si>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</si>
  <si>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</si>
  <si>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</si>
  <si>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</si>
  <si>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</si>
  <si>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</si>
  <si>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</si>
  <si>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</si>
  <si>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</si>
  <si>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</si>
  <si>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</si>
  <si>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</si>
  <si>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</si>
  <si>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</si>
  <si>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</si>
  <si>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</si>
  <si>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</si>
  <si>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</si>
  <si>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</si>
  <si>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</si>
  <si>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</si>
  <si>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</si>
  <si>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</si>
  <si>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</si>
  <si>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</si>
  <si>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</si>
  <si>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</si>
  <si>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</si>
  <si>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</si>
  <si>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</si>
  <si>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</si>
  <si>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</si>
  <si>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</si>
  <si>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</si>
  <si>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</si>
  <si>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</si>
  <si>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</si>
  <si>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</si>
  <si>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</si>
  <si>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</si>
  <si>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</si>
  <si>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</si>
  <si>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</si>
  <si>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</si>
  <si>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</si>
  <si>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</si>
  <si>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</si>
  <si>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</si>
  <si>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</si>
  <si>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</si>
  <si>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</si>
  <si>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</si>
  <si>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</si>
  <si>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</si>
  <si>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</si>
  <si>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</si>
  <si>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</si>
  <si>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</si>
  <si>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</si>
  <si>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</si>
  <si>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</si>
  <si>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</si>
  <si>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</si>
  <si>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</si>
  <si>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</si>
  <si>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</si>
  <si>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</si>
  <si>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</si>
  <si>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</si>
  <si>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</si>
  <si>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</si>
  <si>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</si>
  <si>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</si>
  <si>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</si>
  <si>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</si>
  <si>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</si>
  <si>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</si>
  <si>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</si>
  <si>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</si>
  <si>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</si>
  <si>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</si>
  <si>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</si>
  <si>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</si>
  <si>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</si>
  <si>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</si>
  <si>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</si>
  <si>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</si>
  <si>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</si>
  <si>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</si>
  <si>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</si>
  <si>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</si>
  <si>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</si>
  <si>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</si>
  <si>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</si>
  <si>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</si>
  <si>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</si>
  <si>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</si>
  <si>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</si>
  <si>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</si>
  <si>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</si>
  <si>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</si>
  <si>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</si>
  <si>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</si>
  <si>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</si>
  <si>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</si>
  <si>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</si>
  <si>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</si>
  <si>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</si>
  <si>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</si>
  <si>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</si>
  <si>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</si>
  <si>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</si>
  <si>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</si>
  <si>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</si>
  <si>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</si>
  <si>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</si>
  <si>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</si>
  <si>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</si>
  <si>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</si>
  <si>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</si>
  <si>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</si>
  <si>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</si>
  <si>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</si>
  <si>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</si>
  <si>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</si>
  <si>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</si>
  <si>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</si>
  <si>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</si>
  <si>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</si>
  <si>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</si>
  <si>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</si>
  <si>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</si>
  <si>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</si>
  <si>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</si>
  <si>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</si>
  <si>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</si>
  <si>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</si>
  <si>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</si>
  <si>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</si>
  <si>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</si>
  <si>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</si>
  <si>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</si>
  <si>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</si>
  <si>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</si>
  <si>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</si>
  <si>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</si>
  <si>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</si>
  <si>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</si>
  <si>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</si>
  <si>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</si>
  <si>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</si>
  <si>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</si>
  <si>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</si>
  <si>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</si>
  <si>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</si>
  <si>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</si>
  <si>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</si>
  <si>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</si>
  <si>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</si>
  <si>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</si>
  <si>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</si>
  <si>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</si>
  <si>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</si>
  <si>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</si>
  <si>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</si>
  <si>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</si>
  <si>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</si>
  <si>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</si>
  <si>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</si>
  <si>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</si>
  <si>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</si>
  <si>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</si>
  <si>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</si>
  <si>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</si>
  <si>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</si>
  <si>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</si>
  <si>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</si>
  <si>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</si>
  <si>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</si>
  <si>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</si>
  <si>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</si>
  <si>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</si>
  <si>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</si>
  <si>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</si>
  <si>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</si>
  <si>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</si>
  <si>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</si>
  <si>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</si>
  <si>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</si>
  <si>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</si>
  <si>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</si>
  <si>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</si>
  <si>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</si>
  <si>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</si>
  <si>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</si>
  <si>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</si>
  <si>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</si>
  <si>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</si>
  <si>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</si>
  <si>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</si>
  <si>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</si>
  <si>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</si>
  <si>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</si>
  <si>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</si>
  <si>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</si>
  <si>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</si>
  <si>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</si>
  <si>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</si>
  <si>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</si>
  <si>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</si>
  <si>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</si>
  <si>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</si>
  <si>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</si>
  <si>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</si>
  <si>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</si>
  <si>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</si>
  <si>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</si>
  <si>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</si>
  <si>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</si>
  <si>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</si>
  <si>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</si>
  <si>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</si>
  <si>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</si>
  <si>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</si>
  <si>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</si>
  <si>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</si>
  <si>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</si>
  <si>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</si>
  <si>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</si>
  <si>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</si>
  <si>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</si>
  <si>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</si>
  <si>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</si>
  <si>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</si>
  <si>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</si>
  <si>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</si>
  <si>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</si>
  <si>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</si>
  <si>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</si>
  <si>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</si>
  <si>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</si>
  <si>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</si>
  <si>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</si>
  <si>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</si>
  <si>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</si>
  <si>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</si>
  <si>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</si>
  <si>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</si>
  <si>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</si>
  <si>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</si>
  <si>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</si>
  <si>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</si>
  <si>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</si>
  <si>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</si>
  <si>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</si>
  <si>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</si>
  <si>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</si>
  <si>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</si>
  <si>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</si>
  <si>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</si>
  <si>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</si>
  <si>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</si>
  <si>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</si>
  <si>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</si>
  <si>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</si>
  <si>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</si>
  <si>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</si>
  <si>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</si>
  <si>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</si>
  <si>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</si>
  <si>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</si>
  <si>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</si>
  <si>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</si>
  <si>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</si>
  <si>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</si>
  <si>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</si>
  <si>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</si>
  <si>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</si>
  <si>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</si>
  <si>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</si>
  <si>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</si>
  <si>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</si>
  <si>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</si>
  <si>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</si>
  <si>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</si>
  <si>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</si>
  <si>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</si>
  <si>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</si>
  <si>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</si>
  <si>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</si>
  <si>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</si>
  <si>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</si>
  <si>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</si>
  <si>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</si>
  <si>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</si>
  <si>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</si>
  <si>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</si>
  <si>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</si>
  <si>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</si>
  <si>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</si>
  <si>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</si>
  <si>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</si>
  <si>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</si>
  <si>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</si>
  <si>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</si>
  <si>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</si>
  <si>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</si>
  <si>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</si>
  <si>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</si>
  <si>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</si>
  <si>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</si>
  <si>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</si>
  <si>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</si>
  <si>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</si>
  <si>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</si>
  <si>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</si>
  <si>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</si>
  <si>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</si>
  <si>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</si>
  <si>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</si>
  <si>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</si>
  <si>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</si>
  <si>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</si>
  <si>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</si>
  <si>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</si>
  <si>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</si>
  <si>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</si>
  <si>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</si>
  <si>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</si>
  <si>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</si>
  <si>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</si>
  <si>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</si>
  <si>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</si>
  <si>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</si>
  <si>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</si>
  <si>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</si>
  <si>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</si>
  <si>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</si>
  <si>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</si>
  <si>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</si>
  <si>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</si>
  <si>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</si>
  <si>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</si>
  <si>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</si>
  <si>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</si>
  <si>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</si>
  <si>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</si>
  <si>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</si>
  <si>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</si>
  <si>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</si>
  <si>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</si>
  <si>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</si>
  <si>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</si>
  <si>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</si>
  <si>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</si>
  <si>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</si>
  <si>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</si>
  <si>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</si>
  <si>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</si>
  <si>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</si>
  <si>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</si>
  <si>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</si>
  <si>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</si>
  <si>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</si>
  <si>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</si>
  <si>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</si>
  <si>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</si>
  <si>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</si>
  <si>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</si>
  <si>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</si>
  <si>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</si>
  <si>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</si>
  <si>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</si>
  <si>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</si>
  <si>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</si>
  <si>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</si>
  <si>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</si>
  <si>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</si>
  <si>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</si>
  <si>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</si>
  <si>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</si>
  <si>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</si>
  <si>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</si>
  <si>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</si>
  <si>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</si>
  <si>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</si>
  <si>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</si>
  <si>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</si>
  <si>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</si>
  <si>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</si>
  <si>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</si>
  <si>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</si>
  <si>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</si>
  <si>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</si>
  <si>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</si>
  <si>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</si>
  <si>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</si>
  <si>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</si>
  <si>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</si>
  <si>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</si>
  <si>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</si>
  <si>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</si>
  <si>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</si>
  <si>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</si>
  <si>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</si>
  <si>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</si>
  <si>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</si>
  <si>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</si>
  <si>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</si>
  <si>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</si>
  <si>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</si>
  <si>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</si>
  <si>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</si>
  <si>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</si>
  <si>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</si>
  <si>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</si>
  <si>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</si>
  <si>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</si>
  <si>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</si>
  <si>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</si>
  <si>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</si>
  <si>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</si>
  <si>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</si>
  <si>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</si>
  <si>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</si>
  <si>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</si>
  <si>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</si>
  <si>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</si>
  <si>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</si>
  <si>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</si>
  <si>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</si>
  <si>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</si>
  <si>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</si>
  <si>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</si>
  <si>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</si>
  <si>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</si>
  <si>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</si>
  <si>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</si>
  <si>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</si>
  <si>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</si>
  <si>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</si>
  <si>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</si>
  <si>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</si>
  <si>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</si>
  <si>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</si>
  <si>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</si>
  <si>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</si>
  <si>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</si>
  <si>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</si>
  <si>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</si>
  <si>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</si>
  <si>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</si>
  <si>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</si>
  <si>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</si>
  <si>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</si>
  <si>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</si>
  <si>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</si>
  <si>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</si>
  <si>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</si>
  <si>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</si>
  <si>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</si>
  <si>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</si>
  <si>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</si>
  <si>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</si>
  <si>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</si>
  <si>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</si>
  <si>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</si>
  <si>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</si>
  <si>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</si>
  <si>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</si>
  <si>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</si>
  <si>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</si>
  <si>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</si>
  <si>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</si>
  <si>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</si>
  <si>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</si>
  <si>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</si>
  <si>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</si>
  <si>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</si>
  <si>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</si>
  <si>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</si>
  <si>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</si>
  <si>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</si>
  <si>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</si>
  <si>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</si>
  <si>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</si>
  <si>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</si>
  <si>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</si>
  <si>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</si>
  <si>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</si>
  <si>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</si>
  <si>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</si>
  <si>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</si>
  <si>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</si>
  <si>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</si>
  <si>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</si>
  <si>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</si>
  <si>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</si>
  <si>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</si>
  <si>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</si>
  <si>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</si>
  <si>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</si>
  <si>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</si>
  <si>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</si>
  <si>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</si>
  <si>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</si>
  <si>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</si>
  <si>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</si>
  <si>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</si>
  <si>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</si>
  <si>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</si>
  <si>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</si>
  <si>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</si>
  <si>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</si>
  <si>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</si>
  <si>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</si>
  <si>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</si>
  <si>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</si>
  <si>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</si>
  <si>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</si>
  <si>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</si>
  <si>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</si>
  <si>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</si>
  <si>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</si>
  <si>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</si>
  <si>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</si>
  <si>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</si>
  <si>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</si>
  <si>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</si>
  <si>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</si>
  <si>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</si>
  <si>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</si>
  <si>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</si>
  <si>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</si>
  <si>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</si>
  <si>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</si>
  <si>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</si>
  <si>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</si>
  <si>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</si>
  <si>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</si>
  <si>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</si>
  <si>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</si>
  <si>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</si>
  <si>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</si>
  <si>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</si>
  <si>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</si>
  <si>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</si>
  <si>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</si>
  <si>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</si>
  <si>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</si>
  <si>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</si>
  <si>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</si>
  <si>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</si>
  <si>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</si>
  <si>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</si>
  <si>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</si>
  <si>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</si>
  <si>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</si>
  <si>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</si>
  <si>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</si>
  <si>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</si>
  <si>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</si>
  <si>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</si>
  <si>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</si>
  <si>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</si>
  <si>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</si>
  <si>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</si>
  <si>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</si>
  <si>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</si>
  <si>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</si>
  <si>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</si>
  <si>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</si>
  <si>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</si>
  <si>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</si>
  <si>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</si>
  <si>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</si>
  <si>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</si>
  <si>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</si>
  <si>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</si>
  <si>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</si>
  <si>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</si>
  <si>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</si>
  <si>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</si>
  <si>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</si>
  <si>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</si>
  <si>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</si>
  <si>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</si>
  <si>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</si>
  <si>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</si>
  <si>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</si>
  <si>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</si>
  <si>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</si>
  <si>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</si>
  <si>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</si>
  <si>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</si>
  <si>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</si>
  <si>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</si>
  <si>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</si>
  <si>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</si>
  <si>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</si>
  <si>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</si>
  <si>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</si>
  <si>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</si>
  <si>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</si>
  <si>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</si>
  <si>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</si>
  <si>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</si>
  <si>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</si>
  <si>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</si>
  <si>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</si>
  <si>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</si>
  <si>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</si>
  <si>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</si>
  <si>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</si>
  <si>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</si>
  <si>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</si>
  <si>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</si>
  <si>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</si>
  <si>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</si>
  <si>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</si>
  <si>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</si>
  <si>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</si>
  <si>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</si>
  <si>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</si>
  <si>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</si>
  <si>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</si>
  <si>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</si>
  <si>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</si>
  <si>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</si>
  <si>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</si>
  <si>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</si>
  <si>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</si>
  <si>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</si>
  <si>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</si>
  <si>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</si>
  <si>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</si>
  <si>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</si>
  <si>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</si>
  <si>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</si>
  <si>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</si>
  <si>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</si>
  <si>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</si>
  <si>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</si>
  <si>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</si>
  <si>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</si>
  <si>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</si>
  <si>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</si>
  <si>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</si>
  <si>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</si>
  <si>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</si>
  <si>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</si>
  <si>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</si>
  <si>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</si>
  <si>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</si>
  <si>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</si>
  <si>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</si>
  <si>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</si>
  <si>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</si>
  <si>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</si>
  <si>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</si>
  <si>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</si>
  <si>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</si>
  <si>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</si>
  <si>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</si>
  <si>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</si>
  <si>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</si>
  <si>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</si>
  <si>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</si>
  <si>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</si>
  <si>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</si>
  <si>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</si>
  <si>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</si>
  <si>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</si>
  <si>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</si>
  <si>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</si>
  <si>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</si>
  <si>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</si>
  <si>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</si>
  <si>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</si>
  <si>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</si>
  <si>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</si>
  <si>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</si>
  <si>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</si>
  <si>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</si>
  <si>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</si>
  <si>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</si>
  <si>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</si>
  <si>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</si>
  <si>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</si>
  <si>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</si>
  <si>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</si>
  <si>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</si>
  <si>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</si>
  <si>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</si>
  <si>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</si>
  <si>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</si>
  <si>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</si>
  <si>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</si>
  <si>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</si>
  <si>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</si>
  <si>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</si>
  <si>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</si>
  <si>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</si>
  <si>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</si>
  <si>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</si>
  <si>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</si>
  <si>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</si>
  <si>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</si>
  <si>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</si>
  <si>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</si>
  <si>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</si>
  <si>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</si>
  <si>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</si>
  <si>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</si>
  <si>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</si>
  <si>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</si>
  <si>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</si>
  <si>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</si>
  <si>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</si>
  <si>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</si>
  <si>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</si>
  <si>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</si>
  <si>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</si>
  <si>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</si>
  <si>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</si>
  <si>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</si>
  <si>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</si>
  <si>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</si>
  <si>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</si>
  <si>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</si>
  <si>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</si>
  <si>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</si>
  <si>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</si>
  <si>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</si>
  <si>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</si>
  <si>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</si>
  <si>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</si>
  <si>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</si>
  <si>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</si>
  <si>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</si>
  <si>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</si>
  <si>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</si>
  <si>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</si>
  <si>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</si>
  <si>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</si>
  <si>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</si>
  <si>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</si>
  <si>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</si>
  <si>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</si>
  <si>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</si>
  <si>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</si>
  <si>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</si>
  <si>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</si>
  <si>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</si>
  <si>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</si>
  <si>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</si>
  <si>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</si>
  <si>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</si>
  <si>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</si>
  <si>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</si>
  <si>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</si>
  <si>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</si>
  <si>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</si>
  <si>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</si>
  <si>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</si>
  <si>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</si>
  <si>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</si>
  <si>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</si>
  <si>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</si>
  <si>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</si>
  <si>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</si>
  <si>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</si>
  <si>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</si>
  <si>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</si>
  <si>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</si>
  <si>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</si>
  <si>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</si>
  <si>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</si>
  <si>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</si>
  <si>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</si>
  <si>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</si>
  <si>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</si>
  <si>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</si>
  <si>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</si>
  <si>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</si>
  <si>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</si>
  <si>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</si>
  <si>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</si>
  <si>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</si>
  <si>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</si>
  <si>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</si>
  <si>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</si>
  <si>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</si>
  <si>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</si>
  <si>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</si>
  <si>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</si>
  <si>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</si>
  <si>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</si>
  <si>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</si>
  <si>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</si>
  <si>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</si>
  <si>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</si>
  <si>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</si>
  <si>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</si>
  <si>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</si>
  <si>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</si>
  <si>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</si>
  <si>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</si>
  <si>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</si>
  <si>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</si>
  <si>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</si>
  <si>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</si>
  <si>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</si>
  <si>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</si>
  <si>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</si>
  <si>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</si>
  <si>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</si>
  <si>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</si>
  <si>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</si>
  <si>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</si>
  <si>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</si>
  <si>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</si>
  <si>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</si>
  <si>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</si>
  <si>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</si>
  <si>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</si>
  <si>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</si>
  <si>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</si>
  <si>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</si>
  <si>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</si>
  <si>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</si>
  <si>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</si>
  <si>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</si>
  <si>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</si>
  <si>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</si>
  <si>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</si>
  <si>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</si>
  <si>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</si>
  <si>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</si>
  <si>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</si>
  <si>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</si>
  <si>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</si>
  <si>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</si>
  <si>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</si>
  <si>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</si>
  <si>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</si>
  <si>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</si>
  <si>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</si>
  <si>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</si>
  <si>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</si>
  <si>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</si>
  <si>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</si>
  <si>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</si>
  <si>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</si>
  <si>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</si>
  <si>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</si>
  <si>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</si>
  <si>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</si>
  <si>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</si>
  <si>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</si>
  <si>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</si>
  <si>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</si>
  <si>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</si>
  <si>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</si>
  <si>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</si>
  <si>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</si>
  <si>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</si>
  <si>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</si>
  <si>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</si>
  <si>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</si>
  <si>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</si>
  <si>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</si>
  <si>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</si>
  <si>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</si>
  <si>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</si>
  <si>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</si>
  <si>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</si>
  <si>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</si>
  <si>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</si>
  <si>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</si>
  <si>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</si>
  <si>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</si>
  <si>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</si>
  <si>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</si>
  <si>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</si>
  <si>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</si>
  <si>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</si>
  <si>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</si>
  <si>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</si>
  <si>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</si>
  <si>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</si>
  <si>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</si>
  <si>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</si>
  <si>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</si>
  <si>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</si>
  <si>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</si>
  <si>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</si>
  <si>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</si>
  <si>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</si>
  <si>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</si>
  <si>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</si>
  <si>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</si>
  <si>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</si>
  <si>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</si>
  <si>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</si>
  <si>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</si>
  <si>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</si>
  <si>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</si>
  <si>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</si>
  <si>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</si>
  <si>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</si>
  <si>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</si>
  <si>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</si>
  <si>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</si>
  <si>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</si>
  <si>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</si>
  <si>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</si>
  <si>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</si>
  <si>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</si>
  <si>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</si>
  <si>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</si>
  <si>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</si>
  <si>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</si>
  <si>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</si>
  <si>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</si>
  <si>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</si>
  <si>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</si>
  <si>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</si>
  <si>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</si>
  <si>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</si>
  <si>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</si>
  <si>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</si>
  <si>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</si>
  <si>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</si>
  <si>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</si>
  <si>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</si>
  <si>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</si>
  <si>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</si>
  <si>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</si>
  <si>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</si>
  <si>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</si>
  <si>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</si>
  <si>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</si>
  <si>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</si>
  <si>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</si>
  <si>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</si>
  <si>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</si>
  <si>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</si>
  <si>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</si>
  <si>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</si>
  <si>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</si>
  <si>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</si>
  <si>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</si>
  <si>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</si>
  <si>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</si>
  <si>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</si>
  <si>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</si>
  <si>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</si>
  <si>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</si>
  <si>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</si>
  <si>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</si>
  <si>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</si>
  <si>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</si>
  <si>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</si>
  <si>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</si>
  <si>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</si>
  <si>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</si>
  <si>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</si>
  <si>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</si>
  <si>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</si>
  <si>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</si>
  <si>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</si>
  <si>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</si>
  <si>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</si>
  <si>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</si>
  <si>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</si>
  <si>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</si>
  <si>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</si>
  <si>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</si>
  <si>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</si>
  <si>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</si>
  <si>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</si>
  <si>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</si>
  <si>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</si>
  <si>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</si>
  <si>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</si>
  <si>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</si>
  <si>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</si>
  <si>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</si>
  <si>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</si>
  <si>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</si>
  <si>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</si>
  <si>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</si>
  <si>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</si>
  <si>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</si>
  <si>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</si>
  <si>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</si>
  <si>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</si>
  <si>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</si>
  <si>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</si>
  <si>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</si>
  <si>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</si>
  <si>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</si>
  <si>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</si>
  <si>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</si>
  <si>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</si>
  <si>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</si>
  <si>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</si>
  <si>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</si>
  <si>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</si>
  <si>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</si>
  <si>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</si>
  <si>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</si>
  <si>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</si>
  <si>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</si>
  <si>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</si>
  <si>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</si>
  <si>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</si>
  <si>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</si>
  <si>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</si>
  <si>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</si>
  <si>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</si>
  <si>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</si>
  <si>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</si>
  <si>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</si>
  <si>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</si>
  <si>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</si>
  <si>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</si>
  <si>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</si>
  <si>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</si>
  <si>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</si>
  <si>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</si>
  <si>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</si>
  <si>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</si>
  <si>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</si>
  <si>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</si>
  <si>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</si>
  <si>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</si>
  <si>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</si>
  <si>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</si>
  <si>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</si>
  <si>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</si>
  <si>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</si>
  <si>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</si>
  <si>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</si>
  <si>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</si>
  <si>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</si>
  <si>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</si>
  <si>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</si>
  <si>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</si>
  <si>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</si>
  <si>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</si>
  <si>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</si>
  <si>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</si>
  <si>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</si>
  <si>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</si>
  <si>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</si>
  <si>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</si>
  <si>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</si>
  <si>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</si>
  <si>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</si>
  <si>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</si>
  <si>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</si>
  <si>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</si>
  <si>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</si>
  <si>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</si>
  <si>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</si>
  <si>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</si>
  <si>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</si>
  <si>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</si>
  <si>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</si>
  <si>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</si>
  <si>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</si>
  <si>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</si>
  <si>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</si>
  <si>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</si>
  <si>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</si>
  <si>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</si>
  <si>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</si>
  <si>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</si>
  <si>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</si>
  <si>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</si>
  <si>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</si>
  <si>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</si>
  <si>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</si>
  <si>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</si>
  <si>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</si>
  <si>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</si>
  <si>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</si>
  <si>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</si>
  <si>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</si>
  <si>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</si>
  <si>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</si>
  <si>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</si>
  <si>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</si>
  <si>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</si>
  <si>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</si>
  <si>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</si>
  <si>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</si>
  <si>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</si>
  <si>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</si>
  <si>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</si>
  <si>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</si>
  <si>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</si>
  <si>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</si>
  <si>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</si>
  <si>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</si>
  <si>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</si>
  <si>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</si>
  <si>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</si>
  <si>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</si>
  <si>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</si>
  <si>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</si>
  <si>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</si>
  <si>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</si>
  <si>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</si>
  <si>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</si>
  <si>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</si>
  <si>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</si>
  <si>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</si>
  <si>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</si>
  <si>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</si>
  <si>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</si>
  <si>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</si>
  <si>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</si>
  <si>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</si>
  <si>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</si>
  <si>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</si>
  <si>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</si>
  <si>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</si>
  <si>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</si>
  <si>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</si>
  <si>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</si>
  <si>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</si>
  <si>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</si>
  <si>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</si>
  <si>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</si>
  <si>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</si>
  <si>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</si>
  <si>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</si>
  <si>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</si>
  <si>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</si>
  <si>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</si>
  <si>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</si>
  <si>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</si>
  <si>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</si>
  <si>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</si>
  <si>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</si>
  <si>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</si>
  <si>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</si>
  <si>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</si>
  <si>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</si>
  <si>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</si>
  <si>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</si>
  <si>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</si>
  <si>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</si>
  <si>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</si>
  <si>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</si>
  <si>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</si>
  <si>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</si>
  <si>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</si>
  <si>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</si>
  <si>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</si>
  <si>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</si>
  <si>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</si>
  <si>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</si>
  <si>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</si>
  <si>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</si>
  <si>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</si>
  <si>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</si>
  <si>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</si>
  <si>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</si>
  <si>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</si>
  <si>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</si>
  <si>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</si>
  <si>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</si>
  <si>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</si>
  <si>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</si>
  <si>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</si>
  <si>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</si>
  <si>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</si>
  <si>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</si>
  <si>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</si>
  <si>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</si>
  <si>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</si>
  <si>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</si>
  <si>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</si>
  <si>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</si>
  <si>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</si>
  <si>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</si>
  <si>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</si>
  <si>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</si>
  <si>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</si>
  <si>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</si>
  <si>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</si>
  <si>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</si>
  <si>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</si>
  <si>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</si>
  <si>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</si>
  <si>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</si>
  <si>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</si>
  <si>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</si>
  <si>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</si>
  <si>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</si>
  <si>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</si>
  <si>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</si>
  <si>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</si>
  <si>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</si>
  <si>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</si>
  <si>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</si>
  <si>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</si>
  <si>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</si>
  <si>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</si>
  <si>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</si>
  <si>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</si>
  <si>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</si>
  <si>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</si>
  <si>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</si>
  <si>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</si>
  <si>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</si>
  <si>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</si>
  <si>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</si>
  <si>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</si>
  <si>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</si>
  <si>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</si>
  <si>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</si>
  <si>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</si>
  <si>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</si>
  <si>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</si>
  <si>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</si>
  <si>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</si>
  <si>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</si>
  <si>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</si>
  <si>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</si>
  <si>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</si>
  <si>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</si>
  <si>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</si>
  <si>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</si>
  <si>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</si>
  <si>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</si>
  <si>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</si>
  <si>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</si>
  <si>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</si>
  <si>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</si>
  <si>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</si>
  <si>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</si>
  <si>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</si>
  <si>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</si>
  <si>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</si>
  <si>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</si>
  <si>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</si>
  <si>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</si>
  <si>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</si>
  <si>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</si>
  <si>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</si>
  <si>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</si>
  <si>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</si>
  <si>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</si>
  <si>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</si>
  <si>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</si>
  <si>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</si>
  <si>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</si>
  <si>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</si>
  <si>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</si>
  <si>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</si>
  <si>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</si>
  <si>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</si>
  <si>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</si>
  <si>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</si>
  <si>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</si>
  <si>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</si>
  <si>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</si>
  <si>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</si>
  <si>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</si>
  <si>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</si>
  <si>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</si>
  <si>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</si>
  <si>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</si>
  <si>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</si>
  <si>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</si>
  <si>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</si>
  <si>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</si>
  <si>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</si>
  <si>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</si>
  <si>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</si>
  <si>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</si>
  <si>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</si>
  <si>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</si>
  <si>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</si>
  <si>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</si>
  <si>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</si>
  <si>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</si>
  <si>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</si>
  <si>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</si>
  <si>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</si>
  <si>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</si>
  <si>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</si>
  <si>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</si>
  <si>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</si>
  <si>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</si>
  <si>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</si>
  <si>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</si>
  <si>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</si>
  <si>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</si>
  <si>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</si>
  <si>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</si>
  <si>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</si>
  <si>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</si>
  <si>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</si>
  <si>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</si>
  <si>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</si>
  <si>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</si>
  <si>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</si>
  <si>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</si>
  <si>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</si>
  <si>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</si>
  <si>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</si>
  <si>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</si>
  <si>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</si>
  <si>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</si>
  <si>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</si>
  <si>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</si>
  <si>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</si>
  <si>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</si>
  <si>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</si>
  <si>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</si>
  <si>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</si>
  <si>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</si>
  <si>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</si>
  <si>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</si>
  <si>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</si>
  <si>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</si>
  <si>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</si>
  <si>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</si>
  <si>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</si>
  <si>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</si>
  <si>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</si>
  <si>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</si>
  <si>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</si>
  <si>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</si>
  <si>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</si>
  <si>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</si>
  <si>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</si>
  <si>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</si>
  <si>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</si>
  <si>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</si>
  <si>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</si>
  <si>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</si>
  <si>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</si>
  <si>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</si>
  <si>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</si>
  <si>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</si>
  <si>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</si>
  <si>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</si>
  <si>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</si>
  <si>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</si>
  <si>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</si>
  <si>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</si>
  <si>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</si>
  <si>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</si>
  <si>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</si>
  <si>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</si>
  <si>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</si>
  <si>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</si>
  <si>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</si>
  <si>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</si>
  <si>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</si>
  <si>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</si>
  <si>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</si>
  <si>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</si>
  <si>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</si>
  <si>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</si>
  <si>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</si>
  <si>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</si>
  <si>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</si>
  <si>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</si>
  <si>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</si>
  <si>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</si>
  <si>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</si>
  <si>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</si>
  <si>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</si>
  <si>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</si>
  <si>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</si>
  <si>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</si>
  <si>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</si>
  <si>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</si>
  <si>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</si>
  <si>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</si>
  <si>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</si>
  <si>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</si>
  <si>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</si>
  <si>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</si>
  <si>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</si>
  <si>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</si>
  <si>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</si>
  <si>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</si>
  <si>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</si>
  <si>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</si>
  <si>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</si>
  <si>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</si>
  <si>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</si>
  <si>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</si>
  <si>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</si>
  <si>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</si>
  <si>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</si>
  <si>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</si>
  <si>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</si>
  <si>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</si>
  <si>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</si>
  <si>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</si>
  <si>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</si>
  <si>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</si>
  <si>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</si>
  <si>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</si>
  <si>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</si>
  <si>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</si>
  <si>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</si>
  <si>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</si>
  <si>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</si>
  <si>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</si>
  <si>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</si>
  <si>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</si>
  <si>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</si>
  <si>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</si>
  <si>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</si>
  <si>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</si>
  <si>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</si>
  <si>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</si>
  <si>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</si>
  <si>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</si>
  <si>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</si>
  <si>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</si>
  <si>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</si>
  <si>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</si>
  <si>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</si>
  <si>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</si>
  <si>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</si>
  <si>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</si>
  <si>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</si>
  <si>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</si>
  <si>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</si>
  <si>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</si>
  <si>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</si>
  <si>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</si>
  <si>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</si>
  <si>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</si>
  <si>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</si>
  <si>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</si>
  <si>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</si>
  <si>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</si>
  <si>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</si>
  <si>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</si>
  <si>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</si>
  <si>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</si>
  <si>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</si>
  <si>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</si>
  <si>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</si>
  <si>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</si>
  <si>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</si>
  <si>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</si>
  <si>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</si>
  <si>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</si>
  <si>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</si>
  <si>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</si>
  <si>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</si>
  <si>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</si>
  <si>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</si>
  <si>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</si>
  <si>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</si>
  <si>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</si>
  <si>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</si>
  <si>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</si>
  <si>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</si>
  <si>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</si>
  <si>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</si>
  <si>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</si>
  <si>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</si>
  <si>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</si>
  <si>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</si>
  <si>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</si>
  <si>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</si>
  <si>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</si>
  <si>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</si>
  <si>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</si>
  <si>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</si>
  <si>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</si>
  <si>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</si>
  <si>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</si>
  <si>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</si>
  <si>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</si>
  <si>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</si>
  <si>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</si>
  <si>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</si>
  <si>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</si>
  <si>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</si>
  <si>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</si>
  <si>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</si>
  <si>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</si>
  <si>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</si>
  <si>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</si>
  <si>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</si>
  <si>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</si>
  <si>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</si>
  <si>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</si>
  <si>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</si>
  <si>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</si>
  <si>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</si>
  <si>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</si>
  <si>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</si>
  <si>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</si>
  <si>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</si>
  <si>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</si>
  <si>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</si>
  <si>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</si>
  <si>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</si>
  <si>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</si>
  <si>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</si>
  <si>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</si>
  <si>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</si>
  <si>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</si>
  <si>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</si>
  <si>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</si>
  <si>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</si>
  <si>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</si>
  <si>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</si>
  <si>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</si>
  <si>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</si>
  <si>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</si>
  <si>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</si>
  <si>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</si>
  <si>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</si>
  <si>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</si>
  <si>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</si>
  <si>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</si>
  <si>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</si>
  <si>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</si>
  <si>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</si>
  <si>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</si>
  <si>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</si>
  <si>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</si>
  <si>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</si>
  <si>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</si>
  <si>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</si>
  <si>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</si>
  <si>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</si>
  <si>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</si>
  <si>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</si>
  <si>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</si>
  <si>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</si>
  <si>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</si>
  <si>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</si>
  <si>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</si>
  <si>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</si>
  <si>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</si>
  <si>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</si>
  <si>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</si>
  <si>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</si>
  <si>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</si>
  <si>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</si>
  <si>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</si>
  <si>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</si>
  <si>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</si>
  <si>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</si>
  <si>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</si>
  <si>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</si>
  <si>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</si>
  <si>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</si>
  <si>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</si>
  <si>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</si>
  <si>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</si>
  <si>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</si>
  <si>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</si>
  <si>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</si>
  <si>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</si>
  <si>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</si>
  <si>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</si>
  <si>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</si>
  <si>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</si>
  <si>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</si>
  <si>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</si>
  <si>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</si>
  <si>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</si>
  <si>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</si>
  <si>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</si>
  <si>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</si>
  <si>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</si>
  <si>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</si>
  <si>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</si>
  <si>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</si>
  <si>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</si>
  <si>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</si>
  <si>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</si>
  <si>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</si>
  <si>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</si>
  <si>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</si>
  <si>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</si>
  <si>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</si>
  <si>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</si>
  <si>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</si>
  <si>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</si>
  <si>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</si>
  <si>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</si>
  <si>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</si>
  <si>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</si>
  <si>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</si>
  <si>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</si>
  <si>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</si>
  <si>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</si>
  <si>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</si>
  <si>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</si>
  <si>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</si>
  <si>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</si>
  <si>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</si>
  <si>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</si>
  <si>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</si>
  <si>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</si>
  <si>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</si>
  <si>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</si>
  <si>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</si>
  <si>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</si>
  <si>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</si>
  <si>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</si>
  <si>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</si>
  <si>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</si>
  <si>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</si>
  <si>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</si>
  <si>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</si>
  <si>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</si>
  <si>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</si>
  <si>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</si>
  <si>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</si>
  <si>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</si>
  <si>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</si>
  <si>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</si>
  <si>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</si>
  <si>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</si>
  <si>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</si>
  <si>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</si>
  <si>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</si>
  <si>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</si>
  <si>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</si>
  <si>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</si>
  <si>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</si>
  <si>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</si>
  <si>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</si>
  <si>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</si>
  <si>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</si>
  <si>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</si>
  <si>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</si>
  <si>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</si>
  <si>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</si>
  <si>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</si>
  <si>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</si>
  <si>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</si>
  <si>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</si>
  <si>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</si>
  <si>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</si>
  <si>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</si>
  <si>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</si>
  <si>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</si>
  <si>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</si>
  <si>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</si>
  <si>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</si>
  <si>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</si>
  <si>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</si>
  <si>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</si>
  <si>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</si>
  <si>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</si>
  <si>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</si>
  <si>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</si>
  <si>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</si>
  <si>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</si>
  <si>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</si>
  <si>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</si>
  <si>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</si>
  <si>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</si>
  <si>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</si>
  <si>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</si>
  <si>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</si>
  <si>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</si>
  <si>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</si>
  <si>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</si>
  <si>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</si>
  <si>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</si>
  <si>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</si>
  <si>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</si>
  <si>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</si>
  <si>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</si>
  <si>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</si>
  <si>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</si>
  <si>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</si>
  <si>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</si>
  <si>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</si>
  <si>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</si>
  <si>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</si>
  <si>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</si>
  <si>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</si>
  <si>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</si>
  <si>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</si>
  <si>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</si>
  <si>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</si>
  <si>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</si>
  <si>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</si>
  <si>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</si>
  <si>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</si>
  <si>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</si>
  <si>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</si>
  <si>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</si>
  <si>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</si>
  <si>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</si>
  <si>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</si>
  <si>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</si>
  <si>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</si>
  <si>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</si>
  <si>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</si>
  <si>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</si>
  <si>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</si>
  <si>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</si>
  <si>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</si>
  <si>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</si>
  <si>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</si>
  <si>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</si>
  <si>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</si>
  <si>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</si>
  <si>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</si>
  <si>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</si>
  <si>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</si>
  <si>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</si>
  <si>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</si>
  <si>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</si>
  <si>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</si>
  <si>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</si>
  <si>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</si>
  <si>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</si>
  <si>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</si>
  <si>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</si>
  <si>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</si>
  <si>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</si>
  <si>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</si>
  <si>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</si>
  <si>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</si>
  <si>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</si>
  <si>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</si>
  <si>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</si>
  <si>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</si>
  <si>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</si>
  <si>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</si>
  <si>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</si>
  <si>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</si>
  <si>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</si>
  <si>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</si>
  <si>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</si>
  <si>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</si>
  <si>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</si>
  <si>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</si>
  <si>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</si>
  <si>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</si>
  <si>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</si>
  <si>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</si>
  <si>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</si>
  <si>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</si>
  <si>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</si>
  <si>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</si>
  <si>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</si>
  <si>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</si>
  <si>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</si>
  <si>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</si>
  <si>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</si>
  <si>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</si>
  <si>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</si>
  <si>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</si>
  <si>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</si>
  <si>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</si>
  <si>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</si>
  <si>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</si>
  <si>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</si>
  <si>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</si>
  <si>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</si>
  <si>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</si>
  <si>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</si>
  <si>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</si>
  <si>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</si>
  <si>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</si>
  <si>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</si>
  <si>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</si>
  <si>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</si>
  <si>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</si>
  <si>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</si>
  <si>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</si>
  <si>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</si>
  <si>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</si>
  <si>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</si>
  <si>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</si>
  <si>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</si>
  <si>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</si>
  <si>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</si>
  <si>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</si>
  <si>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</si>
  <si>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</si>
  <si>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</si>
  <si>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</si>
  <si>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</si>
  <si>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</si>
  <si>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</si>
  <si>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</si>
  <si>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</si>
  <si>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</si>
  <si>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</si>
  <si>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</si>
  <si>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</si>
  <si>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</si>
  <si>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</si>
  <si>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</si>
  <si>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</si>
  <si>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</si>
  <si>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</si>
  <si>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</si>
  <si>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</si>
  <si>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</si>
  <si>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</si>
  <si>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</si>
  <si>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</si>
  <si>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</si>
  <si>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</si>
  <si>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</si>
  <si>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</si>
  <si>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</si>
  <si>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</si>
  <si>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</si>
  <si>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</si>
  <si>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</si>
  <si>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</si>
  <si>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</si>
  <si>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</si>
  <si>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</si>
  <si>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</si>
  <si>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</si>
  <si>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</si>
  <si>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</si>
  <si>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</si>
  <si>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</si>
  <si>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</si>
  <si>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</si>
  <si>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</si>
  <si>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</si>
  <si>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</si>
  <si>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</si>
  <si>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</si>
  <si>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</si>
  <si>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</si>
  <si>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</si>
  <si>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</si>
  <si>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</si>
  <si>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</si>
  <si>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</si>
  <si>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</si>
  <si>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</si>
  <si>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</si>
  <si>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</si>
  <si>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</si>
  <si>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</si>
  <si>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</si>
  <si>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</si>
  <si>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</si>
  <si>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</si>
  <si>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</si>
  <si>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</si>
  <si>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</si>
  <si>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</si>
  <si>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</si>
  <si>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</si>
  <si>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</si>
  <si>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</si>
  <si>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</si>
  <si>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</si>
  <si>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</si>
  <si>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</si>
  <si>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</si>
  <si>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</si>
  <si>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</si>
  <si>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</si>
  <si>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</si>
  <si>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</si>
  <si>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</si>
  <si>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</si>
  <si>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</si>
  <si>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</si>
  <si>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</si>
  <si>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</si>
  <si>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</si>
  <si>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</si>
  <si>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</si>
  <si>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</si>
  <si>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</si>
  <si>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</si>
  <si>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</si>
  <si>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</si>
  <si>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</si>
  <si>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</si>
  <si>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</si>
  <si>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</si>
  <si>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</si>
  <si>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</si>
  <si>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</si>
  <si>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</si>
  <si>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</si>
  <si>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</si>
  <si>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</si>
  <si>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</si>
  <si>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</si>
  <si>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</si>
  <si>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</si>
  <si>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</si>
  <si>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</si>
  <si>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</si>
  <si>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</si>
  <si>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</si>
  <si>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</si>
  <si>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</si>
  <si>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</si>
  <si>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</si>
  <si>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</si>
  <si>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</si>
  <si>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</si>
  <si>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</si>
  <si>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</si>
  <si>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</si>
  <si>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</si>
  <si>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</si>
  <si>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</si>
  <si>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</si>
  <si>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</si>
  <si>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</si>
  <si>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</si>
  <si>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</si>
  <si>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</si>
  <si>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</si>
  <si>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</si>
  <si>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</si>
  <si>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</si>
  <si>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</si>
  <si>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</si>
  <si>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</si>
  <si>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</si>
  <si>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</si>
  <si>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</si>
  <si>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</si>
  <si>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</si>
  <si>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</si>
  <si>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</si>
  <si>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</si>
  <si>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</si>
  <si>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</si>
  <si>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</si>
  <si>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</si>
  <si>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</si>
  <si>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</si>
  <si>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</si>
  <si>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</si>
  <si>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</si>
  <si>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</si>
  <si>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</si>
  <si>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</si>
  <si>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</si>
  <si>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</si>
  <si>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</si>
  <si>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</si>
  <si>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</si>
  <si>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</si>
  <si>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</si>
  <si>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</si>
  <si>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</si>
  <si>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</si>
  <si>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</si>
  <si>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</si>
  <si>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</si>
  <si>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</si>
  <si>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</si>
  <si>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</si>
  <si>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</si>
  <si>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</si>
  <si>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</si>
  <si>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</si>
  <si>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</si>
  <si>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</si>
  <si>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</si>
  <si>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</si>
  <si>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</si>
  <si>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</si>
  <si>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</si>
  <si>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</si>
  <si>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</si>
  <si>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</si>
  <si>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</si>
  <si>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</si>
  <si>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</si>
  <si>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</si>
  <si>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</si>
  <si>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</si>
  <si>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</si>
  <si>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</si>
  <si>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</si>
  <si>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</si>
  <si>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</si>
  <si>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</si>
  <si>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</si>
  <si>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</si>
  <si>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</si>
  <si>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</si>
  <si>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</si>
  <si>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</si>
  <si>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</si>
  <si>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</si>
  <si>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</si>
  <si>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</si>
  <si>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</si>
  <si>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</si>
  <si>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</si>
  <si>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</si>
  <si>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</si>
  <si>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</si>
  <si>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</si>
  <si>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</si>
  <si>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</si>
  <si>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</si>
  <si>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</si>
  <si>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</si>
  <si>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</si>
  <si>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</si>
  <si>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</si>
  <si>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</si>
  <si>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</si>
  <si>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</si>
  <si>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</si>
  <si>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</si>
  <si>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</si>
  <si>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</si>
  <si>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</si>
  <si>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</si>
  <si>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</si>
  <si>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</si>
  <si>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</si>
  <si>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</si>
  <si>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</si>
  <si>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</si>
  <si>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</si>
  <si>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</si>
  <si>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</si>
  <si>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</si>
  <si>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</si>
  <si>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</si>
  <si>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</si>
  <si>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</si>
  <si>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</si>
  <si>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</si>
  <si>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</si>
  <si>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</si>
  <si>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</si>
  <si>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</si>
  <si>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</si>
  <si>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</si>
  <si>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</si>
  <si>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</si>
  <si>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</si>
  <si>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</si>
  <si>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</si>
  <si>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</si>
  <si>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</si>
  <si>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</si>
  <si>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</si>
  <si>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</si>
  <si>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</si>
  <si>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</si>
  <si>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</si>
  <si>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</si>
  <si>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</si>
  <si>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</si>
  <si>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</si>
  <si>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</si>
  <si>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</si>
  <si>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</si>
  <si>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</si>
  <si>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</si>
  <si>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</si>
  <si>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</si>
  <si>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</si>
  <si>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</si>
  <si>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</si>
  <si>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</si>
  <si>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</si>
  <si>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</si>
  <si>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</si>
  <si>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</si>
  <si>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</si>
  <si>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</si>
  <si>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</si>
  <si>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</si>
  <si>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</si>
  <si>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</si>
  <si>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</si>
  <si>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</si>
  <si>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</si>
  <si>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</si>
  <si>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</si>
  <si>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</si>
  <si>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</si>
  <si>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</si>
  <si>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</si>
  <si>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</si>
  <si>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</si>
  <si>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</si>
  <si>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</si>
  <si>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</si>
  <si>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</si>
  <si>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</si>
  <si>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</si>
  <si>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</si>
  <si>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</si>
  <si>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</si>
  <si>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</si>
  <si>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</si>
  <si>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</si>
  <si>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</si>
  <si>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</si>
  <si>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</si>
  <si>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</si>
  <si>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</si>
  <si>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</si>
  <si>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</si>
  <si>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</si>
  <si>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</si>
  <si>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</si>
  <si>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</si>
  <si>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</si>
  <si>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</si>
  <si>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</si>
  <si>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</si>
  <si>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</si>
  <si>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</si>
  <si>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</si>
  <si>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</si>
  <si>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</si>
  <si>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</si>
  <si>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</si>
  <si>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</si>
  <si>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</si>
  <si>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</si>
  <si>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</si>
  <si>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</si>
  <si>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</si>
  <si>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</si>
  <si>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</si>
  <si>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</si>
  <si>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</si>
  <si>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</si>
  <si>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</si>
  <si>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</si>
  <si>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</si>
  <si>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</si>
  <si>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</si>
  <si>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</si>
  <si>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</si>
  <si>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</si>
  <si>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</si>
  <si>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</si>
  <si>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</si>
  <si>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</si>
  <si>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</si>
  <si>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</si>
  <si>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</si>
  <si>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</si>
  <si>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</si>
  <si>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</si>
  <si>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</si>
  <si>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</si>
  <si>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</si>
  <si>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</si>
  <si>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</si>
  <si>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</si>
  <si>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</si>
  <si>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</si>
  <si>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</si>
  <si>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</si>
  <si>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</si>
  <si>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</si>
  <si>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</si>
  <si>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</si>
  <si>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</si>
  <si>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</si>
  <si>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</si>
  <si>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</si>
  <si>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</si>
  <si>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</si>
  <si>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</si>
  <si>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</si>
  <si>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</si>
  <si>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</si>
  <si>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</si>
  <si>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</si>
  <si>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</si>
  <si>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</si>
  <si>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</si>
  <si>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</si>
  <si>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</si>
  <si>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</si>
  <si>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</si>
  <si>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</si>
  <si>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</si>
  <si>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</si>
  <si>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</si>
  <si>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</si>
  <si>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</si>
  <si>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</si>
  <si>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</si>
  <si>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</si>
  <si>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</si>
  <si>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</si>
  <si>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</si>
  <si>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</si>
  <si>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</si>
  <si>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</si>
  <si>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</si>
  <si>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</si>
  <si>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</si>
  <si>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</si>
  <si>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</si>
  <si>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</si>
  <si>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</si>
  <si>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</si>
  <si>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</si>
  <si>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</si>
  <si>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</si>
  <si>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</si>
  <si>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</si>
  <si>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</si>
  <si>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</si>
  <si>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</si>
  <si>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</si>
  <si>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</si>
  <si>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</si>
  <si>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</si>
  <si>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</si>
  <si>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</si>
  <si>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</si>
  <si>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</si>
  <si>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</si>
  <si>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</si>
  <si>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</si>
  <si>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</si>
  <si>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</si>
  <si>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</si>
  <si>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</si>
  <si>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</si>
  <si>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</si>
  <si>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</si>
  <si>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</si>
  <si>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</si>
  <si>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</si>
  <si>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</si>
  <si>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</si>
  <si>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</si>
  <si>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</si>
  <si>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</si>
  <si>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</si>
  <si>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</si>
  <si>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</si>
  <si>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</si>
  <si>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</si>
  <si>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</si>
  <si>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</si>
  <si>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</si>
  <si>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</si>
  <si>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</si>
  <si>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</si>
  <si>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</si>
  <si>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</si>
  <si>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</si>
  <si>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</si>
  <si>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</si>
  <si>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</si>
  <si>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</si>
  <si>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</si>
  <si>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</si>
  <si>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</si>
  <si>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</si>
  <si>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</si>
  <si>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</si>
  <si>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</si>
  <si>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</si>
  <si>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</si>
  <si>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</si>
  <si>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</si>
  <si>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</si>
  <si>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</si>
  <si>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</si>
  <si>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</si>
  <si>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</si>
  <si>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</si>
  <si>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</si>
  <si>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</si>
  <si>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</si>
  <si>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</si>
  <si>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</si>
  <si>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</si>
  <si>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</si>
  <si>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</si>
  <si>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</si>
  <si>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</si>
  <si>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</si>
  <si>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</si>
  <si>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</si>
  <si>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</si>
  <si>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</si>
  <si>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</si>
  <si>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</si>
  <si>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</si>
  <si>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</si>
  <si>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</si>
  <si>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</si>
  <si>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</si>
  <si>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</si>
  <si>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</si>
  <si>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</si>
  <si>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</si>
  <si>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</si>
  <si>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</si>
  <si>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</si>
  <si>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</si>
  <si>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</si>
  <si>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</si>
  <si>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</si>
  <si>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</si>
  <si>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</si>
  <si>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</si>
  <si>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</si>
  <si>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</si>
  <si>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</si>
  <si>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</si>
  <si>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</si>
  <si>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</si>
  <si>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</si>
  <si>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</si>
  <si>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</si>
  <si>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</si>
  <si>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</si>
  <si>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</si>
  <si>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</si>
  <si>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</si>
  <si>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</si>
  <si>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</si>
  <si>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</si>
  <si>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</si>
  <si>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</si>
  <si>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</si>
  <si>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</si>
  <si>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</si>
  <si>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</si>
  <si>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</si>
  <si>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</si>
  <si>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</si>
  <si>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</si>
  <si>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</si>
  <si>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</si>
  <si>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</si>
  <si>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</si>
  <si>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</si>
  <si>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</si>
  <si>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</si>
  <si>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</si>
  <si>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</si>
  <si>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</si>
  <si>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</si>
  <si>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</si>
  <si>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</si>
  <si>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</si>
  <si>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</si>
  <si>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</si>
  <si>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</si>
  <si>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</si>
  <si>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</si>
  <si>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</si>
  <si>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</si>
  <si>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</si>
  <si>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</si>
  <si>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</si>
  <si>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</si>
  <si>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</si>
  <si>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</si>
  <si>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</si>
  <si>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</si>
  <si>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</si>
  <si>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</si>
  <si>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</si>
  <si>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</si>
  <si>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</si>
  <si>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</si>
  <si>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</si>
  <si>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</si>
  <si>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</si>
  <si>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</si>
  <si>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</si>
  <si>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</si>
  <si>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</si>
  <si>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</si>
  <si>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</si>
  <si>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</si>
  <si>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</si>
  <si>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</si>
  <si>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</si>
  <si>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</si>
  <si>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</si>
  <si>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</si>
  <si>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</si>
  <si>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</si>
  <si>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</si>
  <si>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</si>
  <si>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</si>
  <si>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</si>
  <si>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</si>
  <si>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</si>
  <si>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</si>
  <si>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</si>
  <si>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</si>
  <si>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</si>
  <si>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</si>
  <si>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</si>
  <si>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</si>
  <si>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</si>
  <si>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</si>
  <si>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</si>
  <si>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</si>
  <si>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</si>
  <si>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</si>
  <si>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</si>
  <si>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</si>
  <si>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</si>
  <si>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</si>
  <si>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</si>
  <si>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</si>
  <si>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</si>
  <si>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</si>
  <si>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</si>
  <si>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</si>
  <si>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</si>
  <si>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</si>
  <si>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</si>
  <si>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</si>
  <si>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</si>
  <si>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</si>
  <si>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</si>
  <si>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</si>
  <si>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</si>
  <si>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</si>
  <si>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</si>
  <si>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</si>
  <si>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</si>
  <si>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</si>
  <si>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</si>
  <si>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</si>
  <si>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</si>
  <si>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</si>
  <si>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</si>
  <si>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</si>
  <si>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</si>
  <si>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</si>
  <si>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</si>
  <si>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</si>
  <si>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</si>
  <si>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</si>
  <si>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</si>
  <si>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</si>
  <si>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</si>
  <si>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</si>
  <si>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</si>
  <si>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</si>
  <si>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</si>
  <si>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</si>
  <si>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</si>
  <si>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</si>
  <si>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</si>
  <si>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</si>
  <si>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</si>
  <si>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</si>
  <si>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</si>
  <si>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</si>
  <si>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</si>
  <si>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</si>
  <si>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</si>
  <si>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</si>
  <si>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</si>
  <si>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</si>
  <si>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</si>
  <si>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</si>
  <si>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</si>
  <si>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</si>
  <si>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</si>
  <si>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</si>
  <si>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</si>
  <si>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</si>
  <si>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</si>
  <si>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</si>
  <si>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</si>
  <si>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</si>
  <si>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</si>
  <si>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</si>
  <si>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</si>
  <si>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</si>
  <si>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</si>
  <si>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</si>
  <si>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</si>
  <si>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</si>
  <si>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</si>
  <si>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</si>
  <si>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</si>
  <si>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</si>
  <si>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</si>
  <si>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</si>
  <si>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</si>
  <si>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</si>
  <si>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</si>
  <si>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</si>
  <si>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</si>
  <si>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</si>
  <si>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</si>
  <si>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</si>
  <si>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</si>
  <si>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</si>
  <si>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</si>
  <si>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</si>
  <si>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</si>
  <si>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</si>
  <si>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</si>
  <si>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</si>
  <si>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</si>
  <si>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</si>
  <si>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</si>
  <si>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</si>
  <si>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</si>
  <si>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</si>
  <si>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</si>
  <si>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</si>
  <si>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</si>
  <si>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</si>
  <si>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</si>
  <si>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</si>
  <si>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</si>
  <si>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</si>
  <si>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</si>
  <si>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</si>
  <si>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</si>
  <si>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</si>
  <si>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</si>
  <si>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</si>
  <si>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</si>
  <si>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</si>
  <si>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</si>
  <si>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</si>
  <si>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</si>
  <si>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</si>
  <si>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</si>
  <si>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</si>
  <si>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</si>
  <si>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</si>
  <si>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</si>
  <si>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</si>
  <si>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</si>
  <si>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</si>
  <si>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</si>
  <si>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</si>
  <si>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</si>
  <si>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</si>
  <si>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</si>
  <si>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</si>
  <si>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</si>
  <si>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</si>
  <si>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</si>
  <si>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</si>
  <si>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</si>
  <si>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</si>
  <si>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</si>
  <si>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</si>
  <si>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</si>
  <si>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</si>
  <si>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</si>
  <si>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</si>
  <si>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</si>
  <si>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</si>
  <si>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</si>
  <si>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</si>
  <si>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</si>
  <si>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</si>
  <si>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</si>
  <si>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</si>
  <si>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</si>
  <si>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</si>
  <si>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</si>
  <si>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</si>
  <si>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</si>
  <si>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</si>
  <si>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</si>
  <si>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</si>
  <si>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</si>
  <si>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</si>
  <si>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</si>
  <si>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</si>
  <si>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</si>
  <si>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</si>
  <si>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</si>
  <si>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</si>
  <si>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</si>
  <si>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</si>
  <si>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</si>
  <si>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</si>
  <si>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</si>
  <si>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</si>
  <si>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</si>
  <si>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</si>
  <si>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</si>
  <si>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</si>
  <si>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</si>
  <si>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</si>
  <si>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</si>
  <si>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</si>
  <si>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</si>
  <si>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</si>
  <si>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</si>
  <si>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</si>
  <si>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</si>
  <si>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</si>
  <si>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</si>
  <si>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</si>
  <si>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</si>
  <si>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</si>
  <si>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</si>
  <si>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</si>
  <si>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</si>
  <si>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</si>
  <si>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</si>
  <si>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</si>
  <si>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</si>
  <si>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</si>
  <si>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</si>
  <si>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</si>
  <si>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</si>
  <si>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</si>
  <si>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</si>
  <si>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</si>
  <si>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</si>
  <si>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</si>
  <si>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</si>
  <si>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</si>
  <si>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</si>
  <si>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</si>
  <si>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</si>
  <si>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</si>
  <si>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</si>
  <si>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</si>
  <si>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</si>
  <si>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</si>
  <si>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</si>
  <si>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</si>
  <si>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</si>
  <si>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</si>
  <si>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</si>
  <si>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</si>
  <si>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</si>
  <si>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</si>
  <si>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</si>
  <si>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</si>
  <si>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</si>
  <si>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</si>
  <si>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</si>
  <si>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</si>
  <si>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</si>
  <si>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</si>
  <si>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</si>
  <si>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</si>
  <si>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</si>
  <si>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</si>
  <si>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</si>
  <si>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</si>
  <si>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</si>
  <si>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</si>
  <si>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</si>
  <si>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</si>
  <si>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</si>
  <si>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</si>
  <si>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</si>
  <si>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</si>
  <si>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</si>
  <si>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</si>
  <si>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</si>
  <si>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</si>
  <si>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</si>
  <si>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</si>
  <si>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</si>
  <si>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</si>
  <si>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</si>
  <si>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</si>
  <si>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</si>
  <si>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</si>
  <si>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</si>
  <si>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</si>
  <si>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</si>
  <si>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</si>
  <si>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</si>
  <si>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</si>
  <si>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</si>
  <si>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</si>
  <si>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</si>
  <si>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</si>
  <si>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</si>
  <si>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</si>
  <si>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</si>
  <si>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</si>
  <si>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</si>
  <si>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</si>
  <si>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</si>
  <si>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</si>
  <si>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</si>
  <si>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</si>
  <si>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</si>
  <si>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</si>
  <si>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</si>
  <si>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</si>
  <si>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</si>
  <si>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</si>
  <si>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</si>
  <si>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</si>
  <si>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</si>
  <si>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</si>
  <si>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</si>
  <si>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</si>
  <si>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</si>
  <si>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</si>
  <si>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</si>
  <si>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</si>
  <si>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</si>
  <si>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</si>
  <si>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</si>
  <si>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</si>
  <si>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</si>
  <si>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</si>
  <si>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</si>
  <si>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</si>
  <si>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</si>
  <si>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</si>
  <si>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</si>
  <si>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</si>
  <si>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</si>
  <si>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</si>
  <si>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</si>
  <si>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</si>
  <si>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</si>
  <si>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</si>
  <si>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</si>
  <si>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</si>
  <si>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</si>
  <si>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</si>
  <si>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</si>
  <si>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</si>
  <si>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</si>
  <si>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</si>
  <si>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</si>
  <si>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</si>
  <si>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</si>
  <si>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</si>
  <si>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</si>
  <si>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</si>
  <si>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</si>
  <si>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</si>
  <si>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</si>
  <si>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</si>
  <si>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</si>
  <si>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</si>
  <si>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</si>
  <si>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</si>
  <si>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</si>
  <si>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</si>
  <si>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</si>
  <si>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</si>
  <si>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</si>
  <si>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</si>
  <si>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</si>
  <si>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</si>
  <si>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</si>
  <si>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</si>
  <si>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</si>
  <si>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</si>
  <si>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</si>
  <si>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</si>
  <si>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</si>
  <si>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</si>
  <si>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</si>
  <si>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</si>
  <si>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</si>
  <si>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</si>
  <si>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</si>
  <si>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</si>
  <si>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</si>
  <si>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</si>
  <si>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</si>
  <si>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</si>
  <si>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</si>
  <si>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</si>
  <si>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</si>
  <si>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</si>
  <si>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</si>
  <si>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</si>
  <si>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</si>
  <si>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</si>
  <si>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</si>
  <si>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</si>
  <si>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</si>
  <si>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</si>
  <si>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</si>
  <si>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</si>
  <si>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</si>
  <si>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</si>
  <si>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</si>
  <si>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</si>
  <si>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</si>
  <si>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</si>
  <si>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</si>
  <si>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</si>
  <si>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</si>
  <si>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</si>
  <si>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</si>
  <si>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</si>
  <si>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</si>
  <si>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</si>
  <si>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</si>
  <si>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</si>
  <si>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</si>
  <si>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</si>
  <si>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</si>
  <si>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</si>
  <si>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</si>
  <si>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</si>
  <si>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</si>
  <si>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</si>
  <si>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</si>
  <si>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</si>
  <si>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</si>
  <si>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</si>
  <si>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</si>
  <si>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</si>
  <si>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</si>
  <si>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</si>
  <si>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</si>
  <si>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</si>
  <si>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</si>
  <si>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</si>
  <si>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</si>
  <si>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</si>
  <si>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</si>
  <si>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</si>
  <si>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</si>
  <si>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</si>
  <si>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</si>
  <si>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</si>
  <si>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</si>
  <si>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</si>
  <si>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</si>
  <si>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</si>
  <si>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</si>
  <si>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</si>
  <si>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</si>
  <si>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</si>
  <si>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</si>
  <si>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</si>
  <si>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</si>
  <si>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</si>
  <si>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</si>
  <si>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</si>
  <si>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</si>
  <si>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</si>
  <si>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</si>
  <si>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</si>
  <si>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</si>
  <si>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</si>
  <si>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</si>
  <si>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</si>
  <si>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</si>
  <si>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</si>
  <si>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</si>
  <si>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</si>
  <si>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</si>
  <si>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</si>
  <si>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</si>
  <si>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</si>
  <si>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</si>
  <si>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</si>
  <si>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</si>
  <si>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</si>
  <si>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</si>
  <si>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</si>
  <si>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</si>
  <si>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</si>
  <si>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</si>
  <si>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</si>
  <si>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</si>
  <si>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</si>
  <si>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</si>
  <si>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</si>
  <si>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</si>
  <si>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</si>
  <si>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</si>
  <si>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</si>
  <si>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</si>
  <si>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</si>
  <si>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</si>
  <si>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</si>
  <si>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</si>
  <si>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</si>
  <si>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</si>
  <si>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</si>
  <si>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</si>
  <si>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</si>
  <si>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</si>
  <si>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</si>
  <si>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</si>
  <si>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</si>
  <si>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</si>
  <si>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</si>
  <si>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</si>
  <si>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</si>
  <si>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</si>
  <si>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</si>
  <si>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</si>
  <si>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</si>
  <si>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</si>
  <si>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</si>
  <si>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</si>
  <si>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</si>
  <si>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</si>
  <si>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</si>
  <si>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</si>
  <si>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</si>
  <si>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</si>
  <si>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</si>
  <si>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</si>
  <si>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</si>
  <si>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</si>
  <si>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</si>
  <si>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</si>
  <si>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</si>
  <si>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</si>
  <si>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</si>
  <si>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</si>
  <si>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</si>
  <si>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</si>
  <si>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</si>
  <si>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</si>
  <si>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</si>
  <si>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</si>
  <si>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</si>
  <si>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</si>
  <si>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</si>
  <si>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</si>
  <si>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</si>
  <si>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</si>
  <si>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</si>
  <si>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</si>
  <si>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</si>
  <si>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</si>
  <si>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</si>
  <si>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</si>
  <si>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</si>
  <si>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</si>
  <si>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</si>
  <si>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</si>
  <si>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</si>
  <si>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</si>
  <si>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</si>
  <si>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</si>
  <si>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</si>
  <si>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</si>
  <si>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</si>
  <si>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</si>
  <si>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</si>
  <si>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</si>
  <si>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</si>
  <si>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</si>
  <si>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</si>
  <si>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</si>
  <si>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</si>
  <si>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</si>
  <si>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</si>
  <si>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</si>
  <si>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</si>
  <si>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</si>
  <si>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</si>
  <si>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</si>
  <si>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</si>
  <si>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</si>
  <si>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</si>
  <si>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</si>
  <si>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</si>
  <si>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</si>
  <si>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</si>
  <si>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</si>
  <si>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</si>
  <si>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</si>
  <si>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</si>
  <si>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</si>
  <si>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</si>
  <si>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</si>
  <si>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</si>
  <si>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</si>
  <si>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</si>
  <si>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</si>
  <si>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</si>
  <si>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</si>
  <si>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</si>
  <si>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</si>
  <si>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</si>
  <si>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</si>
  <si>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</si>
  <si>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</si>
  <si>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</si>
  <si>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</si>
  <si>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</si>
  <si>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</si>
  <si>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</si>
  <si>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</si>
  <si>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</si>
  <si>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</si>
  <si>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</si>
  <si>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</si>
  <si>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</si>
  <si>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</si>
  <si>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</si>
  <si>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</si>
  <si>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</si>
  <si>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</si>
  <si>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</si>
  <si>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</si>
  <si>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</si>
  <si>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</si>
  <si>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</si>
  <si>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</si>
  <si>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</si>
  <si>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</si>
  <si>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</si>
  <si>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</si>
  <si>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</si>
  <si>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</si>
  <si>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</si>
  <si>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</si>
  <si>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</si>
  <si>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</si>
  <si>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</si>
  <si>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</si>
  <si>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</si>
  <si>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</si>
  <si>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</si>
  <si>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</si>
  <si>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</si>
  <si>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</si>
  <si>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</si>
  <si>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</si>
  <si>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</si>
  <si>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</si>
  <si>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</si>
  <si>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</si>
  <si>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</si>
  <si>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</si>
  <si>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</si>
  <si>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</si>
  <si>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</si>
  <si>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</si>
  <si>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</si>
  <si>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</si>
  <si>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</si>
  <si>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</si>
  <si>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</si>
  <si>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</si>
  <si>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</si>
  <si>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</si>
  <si>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</si>
  <si>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</si>
  <si>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</si>
  <si>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</si>
  <si>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</si>
  <si>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</si>
  <si>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</si>
  <si>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</si>
  <si>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</si>
  <si>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</si>
  <si>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</si>
  <si>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</si>
  <si>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</si>
  <si>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</si>
  <si>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</si>
  <si>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</si>
  <si>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</si>
  <si>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</si>
  <si>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</si>
  <si>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</si>
  <si>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</si>
  <si>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</si>
  <si>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</si>
  <si>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</si>
  <si>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</si>
  <si>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</si>
  <si>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</si>
  <si>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</si>
  <si>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</si>
  <si>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</si>
  <si>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</si>
  <si>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</si>
  <si>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</si>
  <si>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</si>
  <si>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</si>
  <si>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</si>
  <si>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</si>
  <si>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</si>
  <si>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</si>
  <si>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</si>
  <si>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</si>
  <si>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</si>
  <si>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</si>
  <si>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</si>
  <si>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</si>
  <si>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</si>
  <si>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</si>
  <si>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</si>
  <si>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</si>
  <si>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</si>
  <si>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</si>
  <si>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</si>
  <si>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</si>
  <si>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</si>
  <si>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</si>
  <si>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</si>
  <si>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</si>
  <si>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</si>
  <si>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</si>
  <si>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</si>
  <si>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</si>
  <si>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</si>
  <si>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</si>
  <si>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</si>
  <si>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</si>
  <si>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</si>
  <si>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</si>
  <si>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</si>
  <si>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</si>
  <si>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</si>
  <si>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</si>
  <si>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</si>
  <si>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</si>
  <si>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</si>
  <si>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</si>
  <si>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</si>
  <si>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</si>
  <si>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</si>
  <si>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</si>
  <si>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</si>
  <si>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</si>
  <si>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</si>
  <si>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</si>
  <si>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</si>
  <si>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</si>
  <si>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</si>
  <si>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</si>
  <si>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</si>
  <si>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</si>
  <si>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</si>
  <si>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</si>
  <si>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</si>
  <si>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</si>
  <si>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</si>
  <si>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</si>
  <si>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</si>
  <si>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</si>
  <si>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</si>
  <si>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</si>
  <si>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</si>
  <si>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</si>
  <si>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</si>
  <si>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</si>
  <si>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</si>
  <si>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</si>
  <si>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</si>
  <si>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</si>
  <si>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</si>
  <si>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</si>
  <si>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</si>
  <si>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</si>
  <si>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</si>
  <si>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</si>
  <si>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</si>
  <si>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</si>
  <si>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</si>
  <si>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</si>
  <si>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</si>
  <si>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</si>
  <si>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</si>
  <si>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</si>
  <si>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</si>
  <si>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</si>
  <si>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</si>
  <si>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</si>
  <si>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</si>
  <si>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</si>
  <si>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</si>
  <si>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</si>
  <si>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</si>
  <si>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</si>
  <si>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</si>
  <si>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</si>
  <si>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</si>
  <si>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</si>
  <si>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</si>
  <si>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</si>
  <si>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</si>
  <si>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</si>
  <si>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</si>
  <si>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</si>
  <si>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</si>
  <si>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</si>
  <si>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</si>
  <si>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</si>
  <si>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</si>
  <si>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</si>
  <si>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</si>
  <si>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</si>
  <si>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</si>
  <si>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</si>
  <si>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</si>
  <si>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</si>
  <si>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</si>
  <si>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</si>
  <si>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</si>
  <si>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</si>
  <si>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</si>
  <si>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</si>
  <si>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</si>
  <si>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</si>
  <si>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</si>
  <si>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</si>
  <si>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</si>
  <si>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</si>
  <si>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</si>
  <si>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</si>
  <si>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</si>
  <si>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</si>
  <si>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</si>
  <si>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</si>
  <si>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</si>
  <si>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</si>
  <si>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</si>
  <si>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</si>
  <si>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</si>
  <si>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</si>
  <si>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</si>
  <si>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</si>
  <si>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</si>
  <si>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</si>
  <si>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</si>
  <si>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</si>
  <si>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</si>
  <si>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</si>
  <si>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</si>
  <si>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</si>
  <si>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</si>
  <si>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</si>
  <si>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</si>
  <si>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</si>
  <si>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</si>
  <si>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</si>
  <si>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</si>
  <si>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</si>
  <si>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</si>
  <si>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</si>
  <si>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</si>
  <si>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</si>
  <si>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</si>
  <si>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</si>
  <si>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</si>
  <si>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</si>
  <si>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</si>
  <si>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</si>
  <si>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</si>
  <si>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</si>
  <si>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</si>
  <si>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</si>
  <si>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</si>
  <si>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</si>
  <si>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</si>
  <si>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</si>
  <si>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</si>
  <si>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</si>
  <si>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</si>
  <si>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</si>
  <si>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</si>
  <si>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</si>
  <si>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</si>
  <si>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</si>
  <si>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</si>
  <si>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</si>
  <si>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</si>
  <si>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</si>
  <si>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</si>
  <si>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</si>
  <si>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</si>
  <si>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</si>
  <si>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</si>
  <si>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</si>
  <si>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</si>
  <si>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</si>
  <si>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</si>
  <si>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</si>
  <si>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</si>
  <si>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</si>
  <si>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</si>
  <si>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</si>
  <si>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</si>
  <si>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</si>
  <si>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</si>
  <si>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</si>
  <si>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</si>
  <si>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</si>
  <si>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</si>
  <si>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</si>
  <si>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</si>
  <si>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</si>
  <si>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</si>
  <si>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</si>
  <si>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</si>
  <si>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</si>
  <si>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</si>
  <si>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</si>
  <si>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</si>
  <si>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</si>
  <si>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</si>
  <si>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</si>
  <si>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</si>
  <si>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</si>
  <si>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</si>
  <si>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</si>
  <si>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</si>
  <si>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</si>
  <si>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</si>
  <si>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</si>
  <si>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</si>
  <si>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</si>
  <si>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</si>
  <si>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</si>
  <si>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</si>
  <si>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</si>
  <si>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</si>
  <si>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</si>
  <si>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</si>
  <si>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</si>
  <si>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</si>
  <si>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</si>
  <si>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</si>
  <si>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</si>
  <si>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</si>
  <si>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</si>
  <si>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</si>
  <si>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</si>
  <si>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</si>
  <si>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</si>
  <si>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</si>
  <si>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</si>
  <si>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</si>
  <si>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</si>
  <si>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</si>
  <si>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</si>
  <si>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</si>
  <si>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</si>
  <si>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</si>
  <si>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</si>
  <si>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</si>
  <si>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</si>
  <si>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</si>
  <si>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</si>
  <si>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</si>
  <si>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</si>
  <si>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</si>
  <si>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</si>
  <si>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</si>
  <si>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</si>
  <si>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</si>
  <si>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</si>
  <si>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</si>
  <si>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</si>
  <si>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</si>
  <si>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</si>
  <si>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</si>
  <si>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</si>
  <si>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</si>
  <si>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</si>
  <si>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</si>
  <si>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</si>
  <si>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</si>
  <si>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</si>
  <si>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</si>
  <si>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</si>
  <si>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</si>
  <si>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</si>
  <si>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</si>
  <si>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</si>
  <si>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</si>
  <si>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</si>
  <si>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</si>
  <si>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</si>
  <si>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</si>
  <si>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</si>
  <si>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</si>
  <si>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</si>
  <si>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</si>
  <si>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</si>
  <si>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</si>
  <si>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</si>
  <si>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</si>
  <si>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</si>
  <si>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</si>
  <si>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</si>
  <si>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</si>
  <si>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</si>
  <si>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</si>
  <si>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</si>
  <si>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</si>
  <si>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</si>
  <si>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</si>
  <si>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</si>
  <si>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</si>
  <si>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</si>
  <si>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</si>
  <si>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</si>
  <si>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</si>
  <si>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</si>
  <si>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</si>
  <si>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</si>
  <si>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</si>
  <si>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</si>
  <si>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</si>
  <si>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</si>
  <si>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</si>
  <si>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</si>
  <si>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</si>
  <si>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</si>
  <si>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</si>
  <si>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</si>
  <si>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</si>
  <si>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</si>
  <si>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</si>
  <si>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</si>
  <si>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</si>
  <si>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</si>
  <si>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</si>
  <si>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</si>
  <si>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</si>
  <si>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</si>
  <si>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</si>
  <si>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</si>
  <si>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</si>
  <si>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</si>
  <si>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</si>
  <si>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</si>
  <si>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</si>
  <si>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</si>
  <si>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</si>
  <si>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</si>
  <si>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</si>
  <si>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</si>
  <si>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</si>
  <si>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</si>
  <si>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</si>
  <si>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</si>
  <si>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</si>
  <si>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</si>
  <si>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</si>
  <si>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</si>
  <si>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</si>
  <si>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</si>
  <si>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</si>
  <si>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</si>
  <si>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</si>
  <si>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</si>
  <si>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</si>
  <si>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</si>
  <si>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</si>
  <si>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</si>
  <si>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</si>
  <si>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</si>
  <si>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</si>
  <si>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</si>
  <si>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</si>
  <si>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</si>
  <si>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</si>
  <si>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</si>
  <si>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</si>
  <si>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</si>
  <si>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</si>
  <si>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</si>
  <si>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</si>
  <si>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</si>
  <si>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</si>
  <si>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</si>
  <si>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</si>
  <si>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</si>
  <si>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</si>
  <si>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</si>
  <si>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</si>
  <si>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</si>
  <si>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</si>
  <si>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</si>
  <si>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</si>
  <si>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</si>
  <si>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</si>
  <si>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</si>
  <si>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</si>
  <si>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</si>
  <si>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</si>
  <si>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</si>
  <si>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</si>
  <si>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</si>
  <si>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</si>
  <si>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</si>
  <si>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</si>
  <si>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</si>
  <si>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</si>
  <si>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</si>
  <si>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</si>
  <si>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</si>
  <si>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</si>
  <si>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</si>
  <si>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</si>
  <si>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</si>
  <si>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</si>
  <si>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</si>
  <si>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</si>
  <si>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</si>
  <si>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</si>
  <si>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</si>
  <si>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</si>
  <si>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</si>
  <si>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</si>
  <si>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</si>
  <si>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</si>
  <si>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</si>
  <si>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</si>
  <si>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</si>
  <si>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</si>
  <si>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</si>
  <si>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</si>
  <si>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</si>
  <si>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</si>
  <si>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</si>
  <si>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</si>
  <si>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</si>
  <si>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</si>
  <si>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</si>
  <si>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</si>
  <si>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</si>
  <si>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</si>
  <si>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</si>
  <si>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</si>
  <si>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</si>
  <si>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</si>
  <si>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</si>
  <si>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</si>
  <si>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</si>
  <si>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</si>
  <si>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</si>
  <si>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</si>
  <si>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</si>
  <si>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</si>
  <si>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</si>
  <si>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</si>
  <si>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</si>
  <si>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</si>
  <si>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</si>
  <si>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</si>
  <si>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</si>
  <si>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</si>
  <si>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</si>
  <si>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</si>
  <si>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</si>
  <si>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</si>
  <si>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</si>
  <si>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</si>
  <si>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</si>
  <si>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</si>
  <si>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</si>
  <si>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</si>
  <si>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</si>
  <si>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</si>
  <si>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</si>
  <si>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</si>
  <si>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</si>
  <si>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</si>
  <si>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</si>
  <si>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</si>
  <si>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</si>
  <si>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</si>
  <si>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</si>
  <si>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</si>
  <si>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</si>
  <si>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</si>
  <si>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</si>
  <si>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</si>
  <si>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</si>
  <si>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</si>
  <si>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</si>
  <si>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</si>
  <si>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</si>
  <si>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</si>
  <si>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</si>
  <si>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</si>
  <si>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</si>
  <si>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</si>
  <si>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</si>
  <si>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</si>
  <si>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</si>
  <si>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</si>
  <si>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</si>
  <si>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</si>
  <si>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</si>
  <si>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</si>
  <si>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</si>
  <si>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</si>
  <si>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</si>
  <si>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</si>
  <si>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</si>
  <si>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</si>
  <si>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</si>
  <si>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</si>
  <si>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</si>
  <si>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</si>
  <si>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</si>
  <si>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</si>
  <si>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</si>
  <si>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</si>
  <si>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</si>
  <si>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</si>
  <si>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</si>
  <si>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</si>
  <si>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</si>
  <si>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</si>
  <si>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</si>
  <si>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</si>
  <si>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</si>
  <si>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</si>
  <si>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</si>
  <si>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</si>
  <si>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</si>
  <si>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</si>
  <si>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</si>
  <si>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</si>
  <si>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</si>
  <si>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</si>
  <si>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</si>
  <si>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</si>
  <si>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</si>
  <si>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</si>
  <si>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</si>
  <si>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</si>
  <si>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</si>
  <si>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</si>
  <si>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</si>
  <si>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</si>
  <si>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</si>
  <si>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</si>
  <si>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</si>
  <si>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</si>
  <si>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</si>
  <si>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</si>
  <si>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</si>
  <si>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</si>
  <si>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</si>
  <si>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</si>
  <si>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</si>
  <si>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</si>
  <si>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</si>
  <si>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</si>
  <si>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</si>
  <si>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</si>
  <si>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</si>
  <si>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</si>
  <si>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</si>
  <si>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</si>
  <si>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</si>
  <si>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</si>
  <si>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</si>
  <si>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</si>
  <si>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</si>
  <si>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</si>
  <si>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</si>
  <si>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</si>
  <si>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</si>
  <si>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</si>
  <si>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</si>
  <si>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</si>
  <si>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</si>
  <si>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</si>
  <si>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</si>
  <si>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</si>
  <si>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</si>
  <si>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</si>
  <si>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</si>
  <si>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</si>
  <si>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</si>
  <si>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</si>
  <si>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</si>
  <si>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</si>
  <si>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</si>
  <si>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</si>
  <si>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</si>
  <si>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</si>
  <si>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</si>
  <si>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</si>
  <si>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</si>
  <si>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</si>
  <si>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</si>
  <si>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</si>
  <si>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</si>
  <si>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</si>
  <si>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</si>
  <si>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</si>
  <si>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</si>
  <si>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</si>
  <si>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</si>
  <si>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</si>
  <si>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</si>
  <si>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</si>
  <si>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</si>
  <si>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</si>
  <si>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</si>
  <si>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</si>
  <si>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</si>
  <si>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</si>
  <si>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</si>
  <si>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</si>
  <si>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</si>
  <si>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</si>
  <si>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</si>
  <si>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</si>
  <si>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</si>
  <si>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</si>
  <si>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</si>
  <si>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</si>
  <si>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</si>
  <si>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</si>
  <si>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</si>
  <si>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</si>
  <si>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</si>
  <si>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</si>
  <si>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</si>
  <si>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</si>
  <si>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</si>
  <si>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</si>
  <si>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</si>
  <si>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</si>
  <si>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</si>
  <si>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</si>
  <si>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</si>
  <si>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</si>
  <si>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</si>
  <si>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</si>
  <si>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</si>
  <si>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</si>
  <si>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</si>
  <si>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</si>
  <si>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</si>
  <si>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</si>
  <si>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</si>
  <si>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</si>
  <si>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</si>
  <si>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</si>
  <si>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</si>
  <si>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</si>
  <si>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</si>
  <si>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</si>
  <si>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</si>
  <si>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</si>
  <si>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</si>
  <si>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</si>
  <si>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</si>
  <si>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</si>
  <si>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</si>
  <si>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</si>
  <si>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</si>
  <si>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</si>
  <si>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</si>
  <si>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</si>
  <si>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</si>
  <si>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</si>
  <si>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</si>
  <si>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</si>
  <si>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</si>
  <si>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</si>
  <si>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</si>
  <si>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</si>
  <si>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</si>
  <si>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</si>
  <si>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</si>
  <si>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</si>
  <si>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</si>
  <si>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</si>
  <si>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</si>
  <si>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</si>
  <si>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</si>
  <si>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</si>
  <si>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</si>
  <si>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</si>
  <si>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</si>
  <si>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</si>
  <si>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</si>
  <si>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</si>
  <si>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</si>
  <si>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</si>
  <si>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</si>
  <si>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</si>
  <si>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</si>
  <si>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</si>
  <si>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</si>
  <si>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</si>
  <si>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</si>
  <si>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</si>
  <si>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</si>
  <si>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</si>
  <si>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</si>
  <si>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</si>
  <si>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</si>
  <si>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</si>
  <si>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</si>
  <si>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</si>
  <si>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</si>
  <si>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</si>
  <si>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</si>
  <si>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</si>
  <si>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</si>
  <si>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</si>
  <si>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</si>
  <si>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</si>
  <si>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</si>
  <si>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</si>
  <si>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</si>
  <si>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</si>
  <si>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</si>
  <si>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</si>
  <si>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</si>
  <si>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</si>
  <si>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</si>
  <si>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</si>
  <si>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</si>
  <si>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</si>
  <si>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</si>
  <si>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</si>
  <si>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</si>
  <si>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</si>
  <si>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</si>
  <si>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</si>
  <si>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</si>
  <si>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</si>
  <si>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</si>
  <si>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</si>
  <si>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</si>
  <si>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</si>
  <si>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</si>
  <si>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</si>
  <si>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</si>
  <si>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</si>
  <si>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</si>
  <si>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</si>
  <si>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</si>
  <si>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</si>
  <si>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</si>
  <si>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</si>
  <si>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</si>
  <si>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</si>
  <si>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</si>
  <si>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</si>
  <si>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</si>
  <si>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</si>
  <si>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</si>
  <si>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</si>
  <si>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</si>
  <si>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</si>
  <si>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</si>
  <si>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</si>
  <si>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</si>
  <si>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</si>
  <si>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</si>
  <si>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</si>
  <si>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</si>
  <si>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</si>
  <si>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</si>
  <si>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</si>
  <si>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</si>
  <si>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</si>
  <si>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</si>
  <si>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</si>
  <si>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</si>
  <si>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</si>
  <si>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</si>
  <si>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</si>
  <si>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</si>
  <si>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</si>
  <si>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</si>
  <si>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</si>
  <si>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</si>
  <si>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</si>
  <si>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</si>
  <si>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</si>
  <si>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</si>
  <si>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</si>
  <si>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</si>
  <si>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</si>
  <si>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</si>
  <si>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</si>
  <si>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</si>
  <si>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</si>
  <si>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</si>
  <si>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</si>
  <si>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</si>
  <si>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</si>
  <si>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</si>
  <si>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</si>
  <si>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</si>
  <si>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</si>
  <si>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</si>
  <si>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</si>
  <si>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</si>
  <si>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</si>
  <si>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</si>
  <si>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</si>
  <si>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</si>
  <si>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</si>
  <si>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</si>
  <si>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</si>
  <si>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</si>
  <si>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</si>
  <si>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</si>
  <si>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</si>
  <si>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</si>
  <si>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</si>
  <si>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</si>
  <si>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</si>
  <si>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</si>
  <si>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</si>
  <si>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</si>
  <si>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</si>
  <si>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</si>
  <si>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</si>
  <si>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</si>
  <si>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</si>
  <si>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</si>
  <si>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</si>
  <si>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</si>
  <si>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</si>
  <si>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</si>
  <si>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</si>
  <si>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</si>
  <si>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</si>
  <si>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</si>
  <si>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</si>
  <si>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</si>
  <si>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</si>
  <si>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</si>
  <si>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</si>
  <si>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</si>
  <si>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</si>
  <si>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</si>
  <si>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</si>
  <si>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</si>
  <si>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</si>
  <si>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</si>
  <si>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</si>
  <si>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</si>
  <si>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</si>
  <si>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</si>
  <si>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</si>
  <si>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</si>
  <si>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</si>
  <si>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</si>
  <si>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</si>
  <si>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</si>
  <si>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</si>
  <si>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</si>
  <si>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</si>
  <si>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</si>
  <si>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</si>
  <si>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</si>
  <si>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</si>
  <si>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</si>
  <si>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</si>
  <si>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</si>
  <si>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</si>
  <si>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</si>
  <si>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</si>
  <si>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</si>
  <si>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</si>
  <si>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</si>
  <si>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</si>
  <si>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</si>
  <si>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</si>
  <si>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</si>
  <si>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</si>
  <si>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</si>
  <si>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</si>
  <si>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</si>
  <si>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</si>
  <si>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</si>
  <si>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</si>
  <si>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</si>
  <si>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</si>
  <si>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</si>
  <si>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</si>
  <si>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</si>
  <si>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</si>
  <si>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</si>
  <si>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</si>
  <si>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</si>
  <si>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</si>
  <si>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</si>
  <si>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</si>
  <si>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</si>
  <si>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</si>
  <si>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</si>
  <si>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</si>
  <si>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</si>
  <si>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</si>
  <si>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</si>
  <si>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</si>
  <si>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</si>
  <si>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</si>
  <si>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</si>
  <si>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</si>
  <si>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</si>
  <si>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</si>
  <si>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</si>
  <si>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</si>
  <si>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</si>
  <si>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</si>
  <si>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</si>
  <si>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</si>
  <si>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</si>
  <si>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</si>
  <si>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</si>
  <si>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</si>
  <si>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</si>
  <si>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</si>
  <si>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</si>
  <si>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</si>
  <si>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</si>
  <si>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</si>
  <si>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</si>
  <si>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</si>
  <si>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</si>
  <si>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</si>
  <si>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</si>
  <si>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</si>
  <si>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</si>
  <si>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</si>
  <si>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</si>
  <si>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</si>
  <si>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</si>
  <si>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</si>
  <si>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</si>
  <si>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</si>
  <si>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</si>
  <si>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</si>
  <si>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</si>
  <si>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</si>
  <si>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</si>
  <si>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</si>
  <si>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</si>
  <si>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</si>
  <si>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</si>
  <si>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</si>
  <si>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</si>
  <si>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</si>
  <si>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</si>
  <si>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</si>
  <si>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</si>
  <si>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</si>
  <si>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</si>
  <si>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</si>
  <si>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</si>
  <si>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</si>
  <si>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</si>
  <si>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</si>
  <si>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</si>
  <si>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</si>
  <si>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</si>
  <si>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</si>
  <si>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</si>
  <si>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</si>
  <si>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</si>
  <si>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</si>
  <si>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</si>
  <si>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</si>
  <si>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</si>
  <si>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</si>
  <si>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</si>
  <si>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</si>
  <si>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</si>
  <si>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</si>
  <si>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</si>
  <si>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</si>
  <si>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</si>
  <si>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</si>
  <si>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</si>
  <si>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</si>
  <si>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</si>
  <si>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</si>
  <si>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</si>
  <si>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</si>
  <si>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</si>
  <si>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</si>
  <si>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</si>
  <si>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</si>
  <si>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</si>
  <si>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</si>
  <si>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</si>
  <si>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</si>
  <si>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</si>
  <si>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</si>
  <si>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</si>
  <si>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</si>
  <si>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</si>
  <si>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</si>
  <si>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</si>
  <si>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</si>
  <si>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</si>
  <si>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</si>
  <si>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</si>
  <si>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</si>
  <si>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</si>
  <si>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</si>
  <si>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</si>
  <si>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</si>
  <si>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</si>
  <si>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</si>
  <si>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</si>
  <si>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</si>
  <si>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</si>
  <si>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</si>
  <si>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</si>
  <si>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</si>
  <si>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</si>
  <si>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</si>
  <si>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</si>
  <si>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</si>
  <si>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</si>
  <si>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</si>
  <si>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</si>
  <si>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</si>
  <si>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</si>
  <si>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</si>
  <si>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</si>
  <si>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</si>
  <si>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</si>
  <si>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</si>
  <si>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</si>
  <si>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</si>
  <si>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</si>
  <si>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</si>
  <si>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</si>
  <si>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</si>
  <si>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</si>
  <si>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</si>
  <si>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</si>
  <si>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</si>
  <si>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</si>
  <si>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</si>
  <si>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</si>
  <si>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</si>
  <si>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</si>
  <si>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</si>
  <si>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</si>
  <si>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</si>
  <si>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</si>
  <si>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</si>
  <si>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</si>
  <si>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</si>
  <si>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</si>
  <si>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</si>
  <si>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</si>
  <si>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</si>
  <si>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</si>
  <si>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</si>
  <si>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</si>
  <si>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</si>
  <si>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</si>
  <si>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</si>
  <si>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</si>
  <si>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</si>
  <si>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</si>
  <si>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</si>
  <si>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</si>
  <si>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</si>
  <si>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</si>
  <si>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</si>
  <si>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</si>
  <si>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</si>
  <si>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</si>
  <si>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</si>
  <si>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</si>
  <si>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</si>
  <si>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</si>
  <si>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</si>
  <si>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</si>
  <si>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</si>
  <si>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</si>
  <si>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</si>
  <si>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</si>
  <si>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</si>
  <si>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</si>
  <si>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</si>
  <si>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</si>
  <si>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</si>
  <si>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</si>
  <si>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</si>
  <si>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</si>
  <si>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</si>
  <si>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</si>
  <si>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</si>
  <si>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</si>
  <si>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</si>
  <si>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</si>
  <si>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</si>
  <si>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</si>
  <si>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</si>
  <si>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</si>
  <si>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</si>
  <si>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</si>
  <si>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</si>
  <si>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</si>
  <si>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</si>
  <si>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</si>
  <si>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</si>
  <si>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</si>
  <si>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</si>
  <si>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</si>
  <si>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</si>
  <si>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</si>
  <si>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</si>
  <si>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</si>
  <si>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</si>
  <si>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</si>
  <si>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</si>
  <si>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</si>
  <si>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</si>
  <si>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</si>
  <si>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</si>
  <si>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</si>
  <si>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</si>
  <si>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</si>
  <si>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</si>
  <si>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</si>
  <si>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</si>
  <si>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</si>
  <si>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</si>
  <si>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</si>
  <si>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</si>
  <si>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</si>
  <si>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</si>
  <si>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</si>
  <si>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</si>
  <si>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</si>
  <si>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</si>
  <si>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</si>
  <si>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</si>
  <si>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</si>
  <si>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</si>
  <si>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</si>
  <si>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</si>
  <si>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</si>
  <si>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</si>
  <si>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</si>
  <si>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</si>
  <si>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</si>
  <si>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</si>
  <si>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</si>
  <si>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</si>
  <si>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</si>
  <si>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</si>
  <si>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</si>
  <si>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</si>
  <si>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</si>
  <si>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</si>
  <si>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</si>
  <si>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</si>
  <si>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</si>
  <si>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</si>
  <si>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</si>
  <si>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</si>
  <si>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</si>
  <si>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</si>
  <si>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</si>
  <si>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</si>
  <si>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</si>
  <si>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</si>
  <si>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</si>
  <si>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</si>
  <si>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</si>
  <si>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</si>
  <si>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</si>
  <si>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</si>
  <si>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</si>
  <si>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</si>
  <si>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</si>
  <si>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</si>
  <si>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</si>
  <si>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</si>
  <si>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</si>
  <si>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</si>
  <si>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</si>
  <si>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</si>
  <si>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</si>
  <si>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</si>
  <si>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</si>
  <si>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</si>
  <si>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</si>
  <si>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</si>
  <si>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</si>
  <si>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</si>
  <si>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</si>
  <si>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</si>
  <si>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</si>
  <si>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</si>
  <si>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</si>
  <si>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</si>
  <si>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</si>
  <si>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</si>
  <si>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</si>
  <si>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</si>
  <si>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</si>
  <si>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</si>
  <si>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</si>
  <si>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</si>
  <si>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</si>
  <si>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</si>
  <si>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</si>
  <si>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</si>
  <si>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</si>
  <si>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</si>
  <si>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</si>
  <si>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</si>
  <si>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</si>
  <si>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</si>
  <si>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</si>
  <si>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</si>
  <si>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</si>
  <si>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</si>
  <si>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</si>
  <si>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</si>
  <si>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</si>
  <si>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</si>
  <si>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</si>
  <si>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</si>
  <si>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</si>
  <si>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</si>
  <si>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</si>
  <si>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</si>
  <si>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</si>
  <si>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</si>
  <si>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</si>
  <si>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</si>
  <si>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</si>
  <si>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</si>
  <si>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</si>
  <si>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</si>
  <si>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</si>
  <si>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</si>
  <si>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</si>
  <si>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</si>
  <si>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</si>
  <si>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</si>
  <si>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</si>
  <si>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</si>
  <si>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</si>
  <si>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</si>
  <si>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</si>
  <si>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</si>
  <si>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</si>
  <si>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</si>
  <si>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</si>
  <si>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</si>
  <si>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</si>
  <si>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</si>
  <si>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</si>
  <si>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</si>
  <si>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</si>
  <si>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</si>
  <si>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</si>
  <si>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</si>
  <si>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</si>
  <si>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</si>
  <si>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</si>
  <si>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</si>
  <si>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</si>
  <si>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</si>
  <si>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</si>
  <si>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</si>
  <si>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</si>
  <si>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</si>
  <si>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</si>
  <si>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</si>
  <si>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</si>
  <si>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</si>
  <si>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</si>
  <si>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</si>
  <si>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</si>
  <si>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</si>
  <si>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</si>
  <si>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</si>
  <si>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</si>
  <si>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</si>
  <si>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</si>
  <si>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</si>
  <si>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</si>
  <si>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</si>
  <si>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</si>
  <si>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</si>
  <si>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</si>
  <si>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</si>
  <si>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</si>
  <si>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</si>
  <si>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</si>
  <si>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</si>
  <si>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</si>
  <si>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</si>
  <si>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</si>
  <si>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</si>
  <si>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</si>
  <si>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</si>
  <si>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</si>
  <si>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</si>
  <si>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</si>
  <si>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</si>
  <si>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</si>
  <si>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</si>
  <si>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</si>
  <si>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</si>
  <si>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</si>
  <si>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</si>
  <si>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</si>
  <si>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</si>
  <si>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</si>
  <si>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</si>
  <si>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</si>
  <si>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</si>
  <si>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</si>
  <si>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</si>
  <si>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</si>
  <si>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</si>
  <si>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</si>
  <si>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</si>
  <si>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</si>
  <si>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</si>
  <si>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</si>
  <si>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</si>
  <si>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</si>
  <si>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</si>
  <si>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</si>
  <si>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</si>
  <si>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</si>
  <si>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</si>
  <si>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</si>
  <si>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</si>
  <si>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</si>
  <si>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</si>
  <si>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</si>
  <si>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</si>
  <si>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</si>
  <si>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</si>
  <si>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</si>
  <si>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</si>
  <si>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</si>
  <si>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</si>
  <si>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</si>
  <si>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</si>
  <si>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</si>
  <si>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</si>
  <si>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</si>
  <si>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</si>
  <si>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</si>
  <si>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</si>
  <si>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</si>
  <si>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</si>
  <si>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</si>
  <si>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</si>
  <si>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</si>
  <si>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</si>
  <si>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</si>
  <si>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</si>
  <si>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</si>
  <si>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</si>
  <si>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</si>
  <si>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</si>
  <si>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</si>
  <si>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</si>
  <si>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</si>
  <si>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</si>
  <si>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</si>
  <si>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</si>
  <si>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</si>
  <si>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</si>
  <si>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</si>
  <si>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</si>
  <si>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</si>
  <si>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</si>
  <si>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</si>
  <si>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</si>
  <si>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</si>
  <si>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</si>
  <si>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</si>
  <si>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</si>
  <si>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</si>
  <si>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</si>
  <si>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</si>
  <si>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</si>
  <si>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</si>
  <si>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</si>
  <si>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</si>
  <si>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</si>
  <si>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</si>
  <si>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</si>
  <si>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</si>
  <si>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</si>
  <si>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</si>
  <si>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</si>
  <si>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</si>
  <si>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</si>
  <si>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</si>
  <si>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</si>
  <si>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</si>
  <si>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</si>
  <si>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</si>
  <si>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</si>
  <si>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</si>
  <si>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</si>
  <si>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</si>
  <si>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</si>
  <si>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</si>
  <si>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</si>
  <si>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</si>
  <si>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</si>
  <si>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</si>
  <si>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</si>
  <si>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</si>
  <si>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</si>
  <si>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</si>
  <si>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</si>
  <si>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</si>
  <si>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</si>
  <si>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</si>
  <si>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</si>
  <si>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</si>
  <si>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</si>
  <si>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</si>
  <si>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</si>
  <si>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</si>
  <si>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</si>
  <si>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</si>
  <si>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</si>
  <si>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</si>
  <si>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</si>
  <si>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</si>
  <si>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</si>
  <si>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</si>
  <si>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</si>
  <si>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</si>
  <si>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</si>
  <si>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</si>
  <si>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</si>
  <si>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</si>
  <si>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</si>
  <si>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</si>
  <si>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</si>
  <si>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</si>
  <si>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</si>
  <si>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</si>
  <si>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</si>
  <si>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</si>
  <si>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</si>
  <si>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</si>
  <si>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</si>
  <si>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</si>
  <si>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</si>
  <si>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</si>
  <si>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</si>
  <si>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</si>
  <si>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</si>
  <si>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</si>
  <si>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</si>
  <si>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</si>
  <si>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</si>
  <si>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</si>
  <si>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</si>
  <si>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</si>
  <si>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</si>
  <si>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</si>
  <si>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</si>
  <si>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</si>
  <si>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</si>
  <si>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</si>
  <si>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</si>
  <si>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</si>
  <si>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</si>
  <si>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</si>
  <si>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</si>
  <si>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</si>
  <si>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</si>
  <si>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</si>
  <si>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</si>
  <si>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</si>
  <si>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</si>
  <si>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</si>
  <si>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</si>
  <si>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</si>
  <si>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</si>
  <si>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</si>
  <si>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</si>
  <si>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</si>
  <si>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</si>
  <si>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</si>
  <si>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</si>
  <si>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</si>
  <si>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</si>
  <si>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</si>
  <si>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</si>
  <si>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</si>
  <si>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</si>
  <si>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</si>
  <si>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</si>
  <si>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</si>
  <si>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</si>
  <si>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</si>
  <si>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</si>
  <si>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</si>
  <si>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</si>
  <si>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</si>
  <si>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</si>
  <si>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</si>
  <si>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</si>
  <si>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</si>
  <si>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</si>
  <si>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</si>
  <si>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</si>
  <si>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</si>
  <si>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</si>
  <si>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</si>
  <si>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</si>
  <si>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</si>
  <si>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</si>
  <si>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</si>
  <si>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</si>
  <si>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</si>
  <si>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</si>
  <si>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</si>
  <si>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</si>
  <si>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</si>
  <si>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</si>
  <si>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</si>
  <si>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</si>
  <si>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</si>
  <si>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</si>
  <si>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</si>
  <si>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</si>
  <si>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</si>
  <si>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</si>
  <si>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</si>
  <si>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</si>
  <si>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</si>
  <si>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</si>
  <si>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</si>
  <si>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</si>
  <si>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</si>
  <si>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</si>
  <si>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</si>
  <si>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</si>
  <si>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</si>
  <si>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</si>
  <si>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</si>
  <si>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</si>
  <si>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</si>
  <si>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</si>
  <si>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</si>
  <si>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</si>
  <si>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</si>
  <si>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</si>
  <si>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</si>
  <si>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</si>
  <si>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</si>
  <si>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</si>
  <si>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</si>
  <si>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</si>
  <si>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</si>
  <si>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</si>
  <si>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</si>
  <si>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</si>
  <si>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</si>
  <si>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</si>
  <si>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</si>
  <si>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</si>
  <si>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</si>
  <si>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</si>
  <si>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</si>
  <si>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</si>
  <si>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</si>
  <si>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</si>
  <si>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</si>
  <si>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</si>
  <si>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</si>
  <si>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</si>
  <si>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</si>
  <si>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</si>
  <si>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</si>
  <si>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</si>
  <si>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</si>
  <si>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</si>
  <si>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</si>
  <si>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</si>
  <si>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</si>
  <si>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</si>
  <si>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</si>
  <si>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</si>
  <si>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</si>
  <si>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</si>
  <si>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</si>
  <si>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</si>
  <si>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</si>
  <si>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</si>
  <si>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</si>
  <si>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</si>
  <si>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</si>
  <si>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</si>
  <si>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</si>
  <si>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</si>
  <si>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</si>
  <si>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</si>
  <si>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</si>
  <si>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</si>
  <si>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</si>
  <si>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</si>
  <si>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</si>
  <si>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</si>
  <si>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</si>
  <si>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</si>
  <si>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</si>
  <si>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</si>
  <si>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</si>
  <si>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</si>
  <si>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</si>
  <si>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</si>
  <si>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</si>
  <si>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</si>
  <si>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</si>
  <si>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</si>
  <si>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</si>
  <si>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</si>
  <si>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</si>
  <si>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</si>
  <si>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</si>
  <si>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</si>
  <si>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</si>
  <si>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</si>
  <si>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</si>
  <si>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</si>
  <si>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</si>
  <si>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</si>
  <si>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</si>
  <si>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</si>
  <si>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</si>
  <si>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</si>
  <si>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</si>
  <si>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</si>
  <si>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</si>
  <si>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</si>
  <si>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</si>
  <si>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</si>
  <si>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</si>
  <si>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</si>
  <si>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</si>
  <si>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</si>
  <si>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</si>
  <si>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</si>
  <si>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</si>
  <si>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</si>
  <si>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</si>
  <si>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</si>
  <si>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</si>
  <si>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</si>
  <si>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</si>
  <si>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</si>
  <si>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</si>
  <si>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</si>
  <si>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</si>
  <si>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</si>
  <si>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</si>
  <si>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</si>
  <si>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</si>
  <si>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</si>
  <si>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</si>
  <si>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</si>
  <si>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</si>
  <si>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</si>
  <si>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</si>
  <si>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</si>
  <si>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</si>
  <si>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</si>
  <si>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</si>
  <si>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</si>
  <si>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</si>
  <si>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</si>
  <si>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</si>
  <si>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</si>
  <si>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</si>
  <si>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</si>
  <si>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</si>
  <si>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</si>
  <si>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</si>
  <si>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</si>
  <si>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</si>
  <si>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</si>
  <si>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</si>
  <si>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</si>
  <si>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</si>
  <si>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</si>
  <si>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</si>
  <si>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</si>
  <si>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</si>
  <si>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</si>
  <si>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</si>
  <si>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</si>
  <si>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</si>
  <si>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</si>
  <si>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</si>
  <si>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</si>
  <si>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</si>
  <si>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</si>
  <si>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</si>
  <si>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</si>
  <si>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</si>
  <si>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</si>
  <si>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</si>
  <si>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</si>
  <si>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</si>
  <si>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</si>
  <si>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</si>
  <si>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</si>
  <si>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</si>
  <si>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</si>
  <si>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</si>
  <si>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</si>
  <si>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</si>
  <si>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</si>
  <si>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</si>
  <si>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</si>
  <si>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</si>
  <si>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</si>
  <si>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</si>
  <si>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</si>
  <si>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</si>
  <si>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</si>
  <si>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</si>
  <si>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</si>
  <si>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</si>
  <si>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</si>
  <si>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</si>
  <si>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</si>
  <si>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</si>
  <si>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</si>
  <si>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</si>
  <si>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</si>
  <si>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</si>
  <si>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</si>
  <si>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</si>
  <si>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</si>
  <si>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</si>
  <si>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</si>
  <si>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</si>
  <si>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</si>
  <si>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</si>
  <si>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</si>
  <si>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</si>
  <si>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</si>
  <si>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</si>
  <si>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</si>
  <si>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</si>
  <si>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</si>
  <si>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</si>
  <si>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</si>
  <si>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</si>
  <si>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</si>
  <si>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</si>
  <si>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</si>
  <si>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</si>
  <si>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</si>
  <si>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</si>
  <si>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</si>
  <si>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</si>
  <si>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</si>
  <si>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</si>
  <si>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</si>
  <si>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</si>
  <si>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</si>
  <si>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</si>
  <si>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</si>
  <si>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</si>
  <si>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</si>
  <si>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</si>
  <si>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</si>
  <si>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</si>
  <si>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</si>
  <si>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</si>
  <si>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</si>
  <si>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</si>
  <si>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</si>
  <si>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</si>
  <si>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</si>
  <si>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</si>
  <si>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</si>
  <si>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</si>
  <si>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</si>
  <si>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</si>
  <si>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</si>
  <si>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</si>
  <si>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</si>
  <si>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</si>
  <si>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</si>
  <si>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</si>
  <si>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</si>
  <si>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</si>
  <si>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</si>
  <si>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</si>
  <si>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</si>
  <si>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</si>
  <si>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</si>
  <si>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</si>
  <si>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</si>
  <si>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</si>
  <si>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</si>
  <si>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</si>
  <si>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</si>
  <si>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</si>
  <si>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</si>
  <si>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</si>
  <si>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</si>
  <si>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</si>
  <si>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</si>
  <si>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</si>
  <si>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</si>
  <si>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</si>
  <si>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</si>
  <si>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</si>
  <si>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</si>
  <si>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</si>
  <si>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</si>
  <si>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</si>
  <si>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</si>
  <si>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</si>
  <si>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</si>
  <si>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</si>
  <si>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</si>
  <si>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</si>
  <si>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</si>
  <si>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</si>
  <si>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</si>
  <si>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</si>
  <si>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</si>
  <si>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</si>
  <si>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</si>
  <si>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</si>
  <si>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</si>
  <si>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</si>
  <si>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</si>
  <si>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</si>
  <si>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</si>
  <si>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</si>
  <si>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</si>
  <si>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</si>
  <si>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</si>
  <si>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</si>
  <si>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</si>
  <si>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</si>
  <si>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</si>
  <si>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</si>
  <si>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</si>
  <si>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</si>
  <si>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</si>
  <si>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</si>
  <si>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</si>
  <si>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</si>
  <si>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</si>
  <si>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</si>
  <si>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</si>
  <si>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</si>
  <si>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</si>
  <si>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</si>
  <si>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</si>
  <si>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</si>
  <si>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</si>
  <si>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</si>
  <si>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</si>
  <si>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</si>
  <si>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</si>
  <si>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</si>
  <si>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</si>
  <si>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</si>
  <si>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</si>
  <si>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</si>
  <si>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</si>
  <si>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</si>
  <si>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</si>
  <si>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</si>
  <si>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</si>
  <si>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</si>
  <si>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</si>
  <si>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</si>
  <si>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</si>
  <si>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</si>
  <si>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</si>
  <si>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</si>
  <si>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</si>
  <si>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</si>
  <si>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</si>
  <si>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</si>
  <si>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</si>
  <si>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</si>
  <si>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</si>
  <si>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</si>
  <si>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</si>
  <si>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</si>
  <si>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</si>
  <si>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</si>
  <si>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</si>
  <si>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</si>
  <si>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</si>
  <si>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</si>
  <si>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</si>
  <si>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</si>
  <si>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</si>
  <si>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</si>
  <si>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</si>
  <si>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</si>
  <si>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</si>
  <si>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</si>
  <si>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</si>
  <si>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</si>
  <si>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</si>
  <si>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</si>
  <si>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</si>
  <si>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</si>
  <si>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</si>
  <si>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</si>
  <si>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</si>
  <si>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</si>
  <si>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</si>
  <si>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</si>
  <si>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</si>
  <si>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</si>
  <si>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</si>
  <si>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</si>
  <si>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</si>
  <si>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</si>
  <si>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</si>
  <si>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</si>
  <si>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</si>
  <si>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</si>
  <si>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</si>
  <si>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</si>
  <si>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</si>
  <si>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</si>
  <si>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</si>
  <si>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</si>
  <si>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</si>
  <si>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</si>
  <si>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</si>
  <si>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</si>
  <si>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</si>
  <si>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</si>
  <si>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</si>
  <si>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</si>
  <si>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</si>
  <si>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</si>
  <si>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</si>
  <si>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</si>
  <si>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</si>
  <si>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</si>
  <si>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</si>
  <si>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</si>
  <si>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</si>
  <si>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</si>
  <si>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</si>
  <si>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</si>
  <si>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</si>
  <si>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</si>
  <si>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</si>
  <si>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</si>
  <si>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</si>
  <si>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</si>
  <si>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</si>
  <si>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</si>
  <si>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</si>
  <si>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</si>
  <si>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</si>
  <si>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</si>
  <si>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</si>
  <si>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</si>
  <si>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</si>
  <si>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</si>
  <si>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</si>
  <si>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</si>
  <si>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</si>
  <si>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</si>
  <si>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</si>
  <si>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</si>
  <si>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</si>
  <si>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</si>
  <si>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</si>
  <si>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</si>
  <si>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</si>
  <si>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</si>
  <si>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</si>
  <si>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</si>
  <si>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</si>
  <si>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</si>
  <si>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</si>
  <si>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</si>
  <si>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</si>
  <si>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</si>
  <si>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</si>
  <si>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</si>
  <si>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</si>
  <si>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</si>
  <si>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</si>
  <si>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</si>
  <si>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</si>
  <si>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</si>
  <si>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</si>
  <si>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</si>
  <si>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</si>
  <si>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</si>
  <si>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</si>
  <si>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</si>
  <si>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</si>
  <si>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</si>
  <si>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</si>
  <si>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</si>
  <si>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</si>
  <si>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</si>
  <si>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</si>
  <si>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</si>
  <si>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</si>
  <si>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</si>
  <si>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</si>
  <si>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</si>
  <si>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</si>
  <si>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</si>
  <si>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</si>
  <si>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</si>
  <si>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</si>
  <si>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</si>
  <si>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</si>
  <si>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</si>
  <si>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</si>
  <si>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</si>
  <si>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</si>
  <si>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</si>
  <si>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</si>
  <si>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</si>
  <si>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</si>
  <si>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</si>
  <si>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</si>
  <si>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</si>
  <si>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</si>
  <si>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</si>
  <si>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</si>
  <si>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</si>
  <si>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</si>
  <si>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</si>
  <si>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</si>
  <si>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</si>
  <si>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</si>
  <si>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</si>
  <si>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</si>
  <si>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</si>
  <si>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</si>
  <si>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</si>
  <si>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</si>
  <si>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</si>
  <si>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</si>
  <si>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</si>
  <si>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</si>
  <si>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</si>
  <si>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</si>
  <si>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</si>
  <si>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</si>
  <si>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</si>
  <si>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</si>
  <si>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</si>
  <si>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</si>
  <si>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</si>
  <si>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</si>
  <si>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</si>
  <si>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</si>
  <si>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</si>
  <si>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</si>
  <si>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</si>
  <si>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</si>
  <si>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</si>
  <si>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</si>
  <si>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</si>
  <si>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</si>
  <si>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</si>
  <si>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</si>
  <si>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</si>
  <si>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</si>
  <si>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</si>
  <si>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</si>
  <si>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</si>
  <si>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</si>
  <si>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</si>
  <si>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</si>
  <si>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</si>
  <si>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</si>
  <si>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</si>
  <si>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</si>
  <si>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</si>
  <si>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</si>
  <si>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</si>
  <si>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</si>
  <si>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</si>
  <si>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</si>
  <si>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</si>
  <si>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</si>
  <si>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</si>
  <si>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</si>
  <si>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</si>
  <si>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</si>
  <si>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</si>
  <si>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</si>
  <si>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</si>
  <si>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</si>
  <si>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</si>
  <si>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</si>
  <si>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</si>
  <si>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</si>
  <si>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</si>
  <si>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</si>
  <si>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</si>
  <si>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</si>
  <si>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</si>
  <si>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</si>
  <si>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</si>
  <si>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</si>
  <si>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</si>
  <si>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</si>
  <si>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</si>
  <si>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</si>
  <si>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</si>
  <si>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</si>
  <si>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</si>
  <si>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</si>
  <si>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</si>
  <si>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</si>
  <si>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</si>
  <si>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</si>
  <si>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</si>
  <si>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</si>
  <si>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</si>
  <si>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</si>
  <si>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</si>
  <si>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</si>
  <si>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</si>
  <si>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</si>
  <si>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</si>
  <si>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</si>
  <si>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</si>
  <si>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</si>
  <si>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</si>
  <si>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</si>
  <si>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</si>
  <si>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</si>
  <si>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</si>
  <si>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</si>
  <si>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</si>
  <si>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</si>
  <si>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</si>
  <si>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</si>
  <si>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</si>
  <si>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</si>
  <si>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</si>
  <si>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</si>
  <si>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</si>
  <si>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</si>
  <si>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</si>
  <si>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</si>
  <si>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</si>
  <si>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</si>
  <si>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</si>
  <si>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</si>
  <si>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</si>
  <si>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</si>
  <si>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</si>
  <si>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</si>
  <si>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</si>
  <si>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</si>
  <si>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</si>
  <si>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</si>
  <si>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</si>
  <si>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</si>
  <si>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</si>
  <si>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</si>
  <si>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</si>
  <si>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</si>
  <si>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</si>
  <si>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</si>
  <si>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</si>
  <si>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</si>
  <si>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</si>
  <si>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</si>
  <si>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</si>
  <si>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</si>
  <si>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</si>
  <si>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</si>
  <si>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</si>
  <si>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</si>
  <si>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</si>
  <si>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</si>
  <si>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</si>
  <si>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</si>
  <si>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</si>
  <si>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</si>
  <si>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</si>
  <si>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</si>
  <si>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</si>
  <si>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</si>
  <si>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</si>
  <si>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</si>
  <si>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</si>
  <si>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</si>
  <si>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</si>
  <si>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</si>
  <si>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</si>
  <si>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</si>
  <si>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</si>
  <si>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</si>
  <si>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</si>
  <si>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</si>
  <si>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</si>
  <si>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</si>
  <si>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</si>
  <si>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</si>
  <si>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</si>
  <si>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</si>
  <si>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</si>
  <si>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</si>
  <si>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</si>
  <si>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</si>
  <si>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</si>
  <si>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</si>
  <si>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</si>
  <si>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</si>
  <si>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</si>
  <si>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</si>
  <si>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</si>
  <si>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</si>
  <si>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</si>
  <si>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</si>
  <si>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</si>
  <si>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</si>
  <si>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</si>
  <si>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</si>
  <si>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</si>
  <si>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</si>
  <si>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</si>
  <si>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</si>
  <si>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</si>
  <si>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</si>
  <si>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</si>
  <si>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</si>
  <si>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</si>
  <si>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</si>
  <si>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</si>
  <si>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</si>
  <si>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</si>
  <si>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</si>
  <si>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</si>
  <si>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</si>
  <si>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</si>
  <si>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</si>
  <si>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</si>
  <si>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</si>
  <si>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</si>
  <si>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</si>
  <si>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</si>
  <si>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</si>
  <si>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</si>
  <si>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</si>
  <si>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</si>
  <si>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</si>
  <si>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</si>
  <si>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</si>
  <si>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</si>
  <si>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</si>
  <si>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</si>
  <si>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</si>
  <si>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</si>
  <si>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</si>
  <si>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</si>
  <si>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</si>
  <si>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</si>
  <si>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</si>
  <si>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</si>
  <si>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</si>
  <si>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</si>
  <si>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</si>
  <si>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</si>
  <si>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</si>
  <si>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</si>
  <si>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</si>
  <si>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</si>
  <si>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</si>
  <si>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</si>
  <si>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</si>
  <si>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</si>
  <si>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</si>
  <si>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</si>
  <si>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</si>
  <si>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</si>
  <si>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</si>
  <si>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</si>
  <si>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</si>
  <si>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</si>
  <si>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</si>
  <si>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</si>
  <si>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</si>
  <si>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</si>
  <si>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</si>
  <si>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</si>
  <si>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</si>
  <si>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</si>
  <si>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</si>
  <si>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</si>
  <si>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</si>
  <si>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</si>
  <si>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</si>
  <si>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</si>
  <si>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</si>
  <si>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</si>
  <si>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</si>
  <si>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</si>
  <si>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</si>
  <si>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</si>
  <si>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</si>
  <si>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</si>
  <si>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</si>
  <si>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</si>
  <si>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</si>
  <si>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</si>
  <si>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</si>
  <si>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</si>
  <si>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</si>
  <si>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</si>
  <si>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</si>
  <si>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</si>
  <si>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</si>
  <si>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</si>
  <si>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</si>
  <si>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</si>
  <si>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</si>
  <si>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</si>
  <si>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</si>
  <si>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</si>
  <si>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</si>
  <si>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</si>
  <si>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</si>
  <si>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</si>
  <si>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</si>
  <si>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</si>
  <si>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</si>
  <si>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</si>
  <si>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</si>
  <si>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</si>
  <si>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</si>
  <si>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</si>
  <si>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</si>
  <si>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</si>
  <si>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</si>
  <si>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</si>
  <si>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</si>
  <si>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</si>
  <si>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</si>
  <si>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</si>
  <si>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</si>
  <si>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</si>
  <si>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</si>
  <si>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</si>
  <si>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</si>
  <si>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</si>
  <si>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</si>
  <si>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</si>
  <si>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</si>
  <si>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</si>
  <si>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</si>
  <si>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</si>
  <si>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</si>
  <si>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</si>
  <si>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</si>
  <si>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</si>
  <si>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</si>
  <si>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</si>
  <si>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</si>
  <si>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</si>
  <si>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</si>
  <si>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</si>
  <si>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</si>
  <si>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</si>
  <si>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</si>
  <si>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</si>
  <si>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</si>
  <si>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</si>
  <si>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</si>
  <si>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</si>
  <si>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</si>
  <si>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</si>
  <si>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</si>
  <si>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</si>
  <si>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</si>
  <si>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</si>
  <si>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</si>
  <si>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</si>
  <si>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</si>
  <si>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</si>
  <si>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</si>
  <si>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</si>
  <si>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</si>
  <si>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</si>
  <si>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</si>
  <si>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</si>
  <si>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</si>
  <si>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</si>
  <si>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</si>
  <si>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</si>
  <si>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</si>
  <si>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</si>
  <si>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</si>
  <si>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</si>
  <si>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</si>
  <si>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</si>
  <si>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</si>
  <si>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</si>
  <si>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</si>
  <si>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</si>
  <si>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</si>
  <si>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</si>
  <si>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</si>
  <si>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</si>
  <si>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</si>
  <si>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</si>
  <si>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</si>
  <si>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</si>
  <si>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</si>
  <si>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</si>
  <si>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</si>
  <si>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</si>
  <si>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</si>
  <si>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</si>
  <si>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</si>
  <si>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</si>
  <si>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</si>
  <si>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</si>
  <si>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</si>
  <si>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</si>
  <si>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</si>
  <si>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</si>
  <si>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</si>
  <si>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</si>
  <si>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</si>
  <si>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</si>
  <si>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</si>
  <si>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</si>
  <si>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</si>
  <si>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</si>
  <si>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</si>
  <si>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</si>
  <si>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</si>
  <si>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</si>
  <si>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</si>
  <si>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</si>
  <si>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</si>
  <si>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</si>
  <si>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</si>
  <si>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</si>
  <si>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</si>
  <si>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</si>
  <si>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</si>
  <si>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</si>
  <si>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</si>
  <si>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</si>
  <si>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</si>
  <si>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</si>
  <si>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</si>
  <si>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</si>
  <si>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</si>
  <si>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</si>
  <si>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</si>
  <si>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</si>
  <si>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</si>
  <si>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</si>
  <si>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</si>
  <si>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</si>
  <si>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</si>
  <si>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</si>
  <si>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</si>
  <si>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</si>
  <si>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</si>
  <si>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</si>
  <si>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</si>
  <si>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</si>
  <si>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</si>
  <si>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</si>
  <si>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</si>
  <si>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</si>
  <si>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</si>
  <si>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</si>
  <si>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</si>
  <si>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</si>
  <si>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</si>
  <si>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</si>
  <si>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</si>
  <si>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</si>
  <si>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</si>
  <si>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</si>
  <si>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</si>
  <si>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</si>
  <si>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</si>
  <si>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</si>
  <si>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</si>
  <si>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</si>
  <si>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</si>
  <si>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</si>
  <si>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</si>
  <si>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</si>
  <si>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</si>
  <si>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</si>
  <si>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</si>
  <si>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</si>
  <si>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</si>
  <si>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</si>
  <si>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</si>
  <si>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</si>
  <si>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</si>
  <si>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</si>
  <si>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</si>
  <si>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</si>
  <si>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</si>
  <si>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</si>
  <si>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</si>
  <si>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</si>
  <si>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</si>
  <si>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</si>
  <si>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</si>
  <si>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</si>
  <si>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</si>
  <si>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</si>
  <si>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</si>
  <si>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</si>
  <si>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</si>
  <si>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</si>
  <si>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</si>
  <si>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</si>
  <si>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</si>
  <si>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</si>
  <si>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</si>
  <si>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</si>
  <si>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</si>
  <si>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</si>
  <si>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</si>
  <si>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</si>
  <si>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</si>
  <si>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</si>
  <si>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</si>
  <si>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</si>
  <si>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</si>
  <si>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</si>
  <si>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</si>
  <si>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</si>
  <si>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</si>
  <si>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</si>
  <si>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</si>
  <si>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</si>
  <si>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</si>
  <si>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</si>
  <si>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</si>
  <si>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</si>
  <si>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</si>
  <si>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</si>
  <si>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</si>
  <si>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</si>
  <si>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</si>
  <si>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</si>
  <si>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</si>
  <si>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</si>
  <si>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</si>
  <si>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</si>
  <si>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</si>
  <si>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</si>
  <si>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</si>
  <si>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</si>
  <si>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</si>
  <si>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</si>
  <si>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</si>
  <si>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</si>
  <si>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</si>
  <si>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</si>
  <si>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</si>
  <si>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</si>
  <si>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</si>
  <si>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</si>
  <si>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</si>
  <si>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</si>
  <si>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</si>
  <si>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</si>
  <si>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</si>
  <si>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</si>
  <si>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</si>
  <si>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</si>
  <si>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</si>
  <si>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</si>
  <si>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</si>
  <si>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</si>
  <si>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</si>
  <si>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</si>
  <si>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</si>
  <si>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</si>
  <si>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</si>
  <si>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</si>
  <si>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</si>
  <si>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</si>
  <si>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</si>
  <si>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</si>
  <si>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</si>
  <si>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</si>
  <si>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</si>
  <si>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</si>
  <si>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</si>
  <si>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</si>
  <si>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</si>
  <si>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</si>
  <si>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</si>
  <si>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</si>
  <si>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</si>
  <si>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</si>
  <si>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</si>
  <si>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</si>
  <si>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</si>
  <si>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</si>
  <si>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</si>
  <si>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</si>
  <si>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</si>
  <si>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</si>
  <si>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</si>
  <si>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</si>
  <si>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</si>
  <si>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</si>
  <si>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</si>
  <si>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</si>
  <si>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</si>
  <si>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</si>
  <si>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</si>
  <si>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</si>
  <si>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</si>
  <si>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</si>
  <si>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</si>
  <si>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</si>
  <si>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</si>
  <si>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</si>
  <si>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</si>
  <si>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</si>
  <si>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</si>
  <si>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</si>
  <si>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</si>
  <si>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</si>
  <si>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</si>
  <si>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</si>
  <si>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</si>
  <si>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</si>
  <si>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</si>
  <si>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</si>
  <si>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</si>
  <si>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</si>
  <si>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</si>
  <si>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</si>
  <si>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</si>
  <si>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</si>
  <si>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</si>
  <si>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</si>
  <si>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</si>
  <si>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</si>
  <si>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</si>
  <si>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</si>
  <si>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</si>
  <si>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</si>
  <si>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</si>
  <si>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</si>
  <si>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</si>
  <si>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</si>
  <si>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</si>
  <si>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</si>
  <si>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</si>
  <si>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</si>
  <si>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</si>
  <si>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</si>
  <si>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</si>
  <si>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</si>
  <si>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</si>
  <si>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</si>
  <si>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</si>
  <si>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</si>
  <si>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</si>
  <si>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</si>
  <si>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</si>
  <si>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</si>
  <si>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</si>
  <si>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</si>
  <si>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</si>
  <si>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</si>
  <si>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</si>
  <si>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</si>
  <si>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</si>
  <si>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</si>
  <si>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</si>
  <si>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</si>
  <si>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</si>
  <si>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</si>
  <si>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</si>
  <si>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</si>
  <si>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</si>
  <si>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</si>
  <si>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</si>
  <si>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</si>
  <si>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</si>
  <si>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</si>
  <si>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</si>
  <si>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</si>
  <si>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</si>
  <si>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</si>
  <si>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</si>
  <si>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</si>
  <si>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</si>
  <si>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</si>
  <si>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</si>
  <si>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</si>
  <si>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</si>
  <si>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</si>
  <si>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</si>
  <si>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</si>
  <si>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</si>
  <si>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</si>
  <si>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</si>
  <si>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</si>
  <si>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</si>
  <si>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</si>
  <si>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</si>
  <si>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</si>
  <si>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</si>
  <si>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</si>
  <si>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</si>
  <si>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</si>
  <si>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</si>
  <si>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</si>
  <si>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</si>
  <si>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</si>
  <si>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</si>
  <si>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</si>
  <si>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</si>
  <si>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</si>
  <si>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</si>
  <si>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</si>
  <si>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</si>
  <si>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</si>
  <si>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</si>
  <si>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</si>
  <si>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</si>
  <si>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</si>
  <si>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</si>
  <si>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</si>
  <si>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</si>
  <si>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</si>
  <si>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</si>
  <si>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</si>
  <si>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</si>
  <si>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</si>
  <si>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</si>
  <si>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</si>
  <si>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</si>
  <si>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</si>
  <si>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</si>
  <si>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</si>
  <si>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</si>
  <si>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</si>
  <si>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</si>
  <si>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</si>
  <si>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</si>
  <si>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</si>
  <si>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</si>
  <si>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</si>
  <si>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</si>
  <si>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</si>
  <si>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</si>
  <si>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</si>
  <si>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</si>
  <si>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</si>
  <si>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</si>
  <si>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</si>
  <si>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</si>
  <si>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</si>
  <si>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</si>
  <si>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</si>
  <si>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</si>
  <si>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</si>
  <si>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</si>
  <si>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</si>
  <si>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</si>
  <si>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</si>
  <si>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</si>
  <si>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</si>
  <si>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</si>
  <si>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</si>
  <si>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</si>
  <si>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</si>
  <si>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</si>
  <si>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</si>
  <si>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</si>
  <si>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</si>
  <si>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</si>
  <si>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</si>
  <si>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</si>
  <si>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</si>
  <si>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</si>
  <si>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</si>
  <si>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</si>
  <si>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</si>
  <si>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</si>
  <si>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</si>
  <si>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</si>
  <si>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</si>
  <si>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</si>
  <si>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</si>
  <si>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</si>
  <si>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</si>
  <si>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</si>
  <si>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</si>
  <si>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</si>
  <si>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</si>
  <si>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</si>
  <si>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</si>
  <si>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</si>
  <si>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</si>
  <si>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</si>
  <si>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</si>
  <si>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</si>
  <si>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</si>
  <si>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</si>
  <si>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</si>
  <si>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</si>
  <si>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</si>
  <si>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</si>
  <si>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</si>
  <si>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</si>
  <si>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</si>
  <si>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</si>
  <si>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</si>
  <si>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</si>
  <si>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</si>
  <si>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</si>
  <si>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</si>
  <si>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</si>
  <si>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</si>
  <si>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</si>
  <si>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</si>
  <si>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</si>
  <si>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</si>
  <si>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</si>
  <si>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</si>
  <si>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</si>
  <si>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</si>
  <si>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</si>
  <si>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</si>
  <si>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</si>
  <si>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</si>
  <si>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</si>
  <si>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</si>
  <si>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</si>
  <si>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</si>
  <si>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</si>
  <si>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</si>
  <si>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</si>
  <si>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</si>
  <si>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</si>
  <si>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</si>
  <si>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</si>
  <si>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</si>
  <si>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</si>
  <si>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</si>
  <si>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</si>
  <si>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</si>
  <si>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</si>
  <si>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</si>
  <si>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</si>
  <si>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</si>
  <si>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</si>
  <si>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</si>
  <si>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</si>
  <si>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</si>
  <si>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</si>
  <si>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</si>
  <si>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</si>
  <si>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</si>
  <si>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</si>
  <si>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</si>
  <si>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</si>
  <si>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</si>
  <si>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</si>
  <si>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</si>
  <si>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</si>
  <si>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</si>
  <si>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</si>
  <si>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</si>
  <si>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</si>
  <si>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</si>
  <si>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</si>
  <si>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</si>
  <si>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</si>
  <si>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</si>
  <si>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</si>
  <si>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</si>
  <si>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</si>
  <si>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</si>
  <si>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</si>
  <si>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</si>
  <si>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</si>
  <si>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</si>
  <si>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</si>
  <si>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</si>
  <si>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</si>
  <si>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</si>
  <si>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</si>
  <si>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</si>
  <si>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</si>
  <si>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</si>
  <si>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</si>
  <si>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</si>
  <si>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</si>
  <si>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</si>
  <si>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</si>
  <si>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</si>
  <si>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</si>
  <si>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</si>
  <si>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</si>
  <si>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</si>
  <si>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</si>
  <si>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</si>
  <si>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</si>
  <si>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</si>
  <si>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</si>
  <si>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</si>
  <si>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</si>
  <si>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</si>
  <si>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</si>
  <si>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</si>
  <si>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</si>
  <si>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</si>
  <si>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</si>
  <si>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</si>
  <si>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</si>
  <si>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</si>
  <si>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</si>
  <si>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</si>
  <si>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</si>
  <si>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</si>
  <si>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</si>
  <si>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</si>
  <si>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</si>
  <si>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</si>
  <si>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</si>
  <si>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</si>
  <si>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</si>
  <si>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</si>
  <si>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</si>
  <si>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</si>
  <si>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</si>
  <si>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</si>
  <si>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</si>
  <si>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</si>
  <si>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</si>
  <si>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</si>
  <si>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</si>
  <si>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</si>
  <si>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</si>
  <si>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</si>
  <si>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</si>
  <si>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</si>
  <si>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</si>
  <si>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</si>
  <si>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</si>
  <si>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</si>
  <si>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</si>
  <si>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</si>
  <si>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</si>
  <si>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</si>
  <si>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</si>
  <si>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</si>
  <si>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</si>
  <si>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</si>
  <si>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</si>
  <si>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</si>
  <si>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</si>
  <si>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</si>
  <si>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</si>
  <si>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</si>
  <si>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</si>
  <si>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</si>
  <si>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</si>
  <si>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</si>
  <si>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</si>
  <si>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</si>
  <si>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</si>
  <si>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</si>
  <si>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</si>
  <si>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</si>
  <si>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</si>
  <si>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</si>
  <si>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</si>
  <si>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</si>
  <si>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</si>
  <si>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</si>
  <si>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</si>
  <si>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</si>
  <si>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</si>
  <si>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</si>
  <si>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</si>
  <si>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</si>
  <si>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</si>
  <si>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</si>
  <si>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</si>
  <si>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</si>
  <si>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</si>
  <si>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</si>
  <si>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</si>
  <si>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</si>
  <si>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</si>
  <si>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</si>
  <si>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</si>
  <si>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</si>
  <si>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</si>
  <si>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</si>
  <si>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</si>
  <si>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</si>
  <si>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</si>
  <si>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</si>
  <si>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</si>
  <si>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</si>
  <si>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</si>
  <si>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</si>
  <si>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</si>
  <si>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</si>
  <si>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</si>
  <si>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</si>
  <si>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</si>
  <si>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</si>
  <si>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</si>
  <si>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</si>
  <si>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</si>
  <si>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</si>
  <si>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</si>
  <si>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</si>
  <si>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</si>
  <si>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</si>
  <si>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</si>
  <si>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</si>
  <si>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</si>
  <si>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</si>
  <si>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</si>
  <si>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</si>
  <si>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</si>
  <si>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</si>
  <si>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</si>
  <si>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</si>
  <si>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</si>
  <si>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</si>
  <si>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</si>
  <si>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</si>
  <si>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</si>
  <si>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</si>
  <si>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</si>
  <si>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</si>
  <si>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</si>
  <si>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</si>
  <si>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</si>
  <si>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</si>
  <si>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</si>
  <si>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</si>
  <si>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</si>
  <si>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</si>
  <si>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</si>
  <si>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</si>
  <si>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</si>
  <si>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</si>
  <si>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</si>
  <si>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</si>
  <si>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</si>
  <si>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</si>
  <si>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</si>
  <si>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</si>
  <si>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</si>
  <si>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</si>
  <si>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</si>
  <si>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</si>
  <si>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</si>
  <si>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</si>
  <si>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</si>
  <si>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</si>
  <si>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</si>
  <si>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</si>
  <si>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</si>
  <si>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</si>
  <si>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</si>
  <si>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</si>
  <si>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</si>
  <si>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</si>
  <si>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</si>
  <si>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</si>
  <si>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</si>
  <si>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</si>
  <si>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</si>
  <si>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</si>
  <si>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</si>
  <si>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</si>
  <si>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</si>
  <si>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</si>
  <si>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</si>
  <si>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</si>
  <si>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</si>
  <si>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</si>
  <si>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</si>
  <si>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</si>
  <si>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</si>
  <si>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</si>
  <si>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</si>
  <si>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</si>
  <si>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</si>
  <si>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</si>
  <si>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</si>
  <si>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</si>
  <si>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</si>
  <si>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</si>
  <si>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</si>
  <si>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</si>
  <si>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</si>
  <si>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</si>
  <si>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</si>
  <si>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</si>
  <si>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</si>
  <si>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</si>
  <si>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</si>
  <si>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</si>
  <si>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</si>
  <si>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</si>
  <si>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</si>
  <si>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</si>
  <si>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</si>
  <si>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</si>
  <si>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</si>
  <si>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</si>
  <si>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</si>
  <si>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</si>
  <si>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</si>
  <si>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</si>
  <si>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</si>
  <si>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</si>
  <si>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</si>
  <si>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</si>
  <si>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</si>
  <si>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</si>
  <si>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</si>
  <si>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</si>
  <si>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</si>
  <si>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</si>
  <si>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</si>
  <si>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</si>
  <si>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</si>
  <si>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</si>
  <si>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</si>
  <si>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</si>
  <si>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</si>
  <si>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</si>
  <si>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</si>
  <si>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</si>
  <si>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</si>
  <si>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</si>
  <si>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</si>
  <si>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</si>
  <si>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</si>
  <si>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</si>
  <si>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</si>
  <si>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</si>
  <si>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</si>
  <si>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</si>
  <si>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</si>
  <si>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</si>
  <si>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</si>
  <si>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</si>
  <si>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</si>
  <si>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</si>
  <si>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</si>
  <si>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</si>
  <si>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</si>
  <si>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</si>
  <si>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</si>
  <si>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</si>
  <si>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</si>
  <si>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</si>
  <si>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</si>
  <si>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</si>
  <si>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</si>
  <si>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</si>
  <si>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</si>
  <si>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</si>
  <si>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</si>
  <si>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</si>
  <si>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</si>
  <si>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</si>
  <si>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</si>
  <si>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</si>
  <si>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</si>
  <si>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</si>
  <si>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</si>
  <si>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</si>
  <si>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</si>
  <si>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</si>
  <si>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</si>
  <si>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</si>
  <si>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</si>
  <si>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</si>
  <si>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</si>
  <si>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</si>
  <si>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</si>
  <si>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</si>
  <si>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</si>
  <si>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</si>
  <si>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</si>
  <si>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</si>
  <si>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</si>
  <si>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</si>
  <si>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</si>
  <si>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</si>
  <si>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</si>
  <si>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</si>
  <si>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</si>
  <si>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</si>
  <si>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</si>
  <si>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</si>
  <si>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</si>
  <si>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</si>
  <si>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</si>
  <si>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</si>
  <si>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</si>
  <si>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</si>
  <si>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</si>
  <si>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</si>
  <si>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</si>
  <si>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</si>
  <si>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</si>
  <si>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</si>
  <si>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</si>
  <si>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</si>
  <si>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</si>
  <si>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</si>
  <si>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</si>
  <si>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</si>
  <si>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</si>
  <si>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</si>
  <si>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</si>
  <si>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</si>
  <si>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</si>
  <si>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</si>
  <si>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</si>
  <si>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</si>
  <si>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</si>
  <si>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</si>
  <si>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</si>
  <si>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</si>
  <si>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</si>
  <si>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</si>
  <si>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</si>
  <si>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</si>
  <si>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</si>
  <si>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</si>
  <si>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</si>
  <si>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</si>
  <si>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</si>
  <si>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</si>
  <si>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</si>
  <si>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</si>
  <si>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</si>
  <si>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</si>
  <si>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</si>
  <si>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</si>
  <si>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</si>
  <si>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</si>
  <si>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</si>
  <si>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</si>
  <si>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</si>
  <si>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</si>
  <si>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</si>
  <si>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</si>
  <si>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</si>
  <si>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</si>
  <si>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</si>
  <si>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</si>
  <si>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</si>
  <si>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</si>
  <si>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</si>
  <si>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</si>
  <si>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</si>
  <si>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</si>
  <si>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</si>
  <si>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</si>
  <si>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</si>
  <si>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</si>
  <si>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</si>
  <si>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</si>
  <si>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</si>
  <si>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</si>
  <si>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</si>
  <si>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</si>
  <si>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</si>
  <si>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</si>
  <si>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</si>
  <si>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</si>
  <si>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</si>
  <si>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</si>
  <si>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</si>
  <si>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</si>
  <si>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</si>
  <si>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</si>
  <si>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</si>
  <si>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</si>
  <si>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</si>
  <si>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</si>
  <si>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</si>
  <si>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</si>
  <si>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</si>
  <si>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</si>
  <si>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</si>
  <si>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</si>
  <si>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</si>
  <si>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</si>
  <si>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</si>
  <si>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</si>
  <si>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</si>
  <si>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</si>
  <si>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</si>
  <si>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</si>
  <si>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</si>
  <si>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</si>
  <si>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</si>
  <si>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</si>
  <si>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</si>
  <si>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</si>
  <si>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</si>
  <si>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</si>
  <si>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</si>
  <si>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</si>
  <si>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</si>
  <si>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</si>
  <si>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</si>
  <si>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</si>
  <si>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</si>
  <si>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</si>
  <si>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</si>
  <si>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</si>
  <si>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</si>
  <si>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</si>
  <si>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</si>
  <si>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</si>
  <si>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</si>
  <si>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</si>
  <si>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</si>
  <si>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</si>
  <si>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</si>
  <si>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</si>
  <si>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</si>
  <si>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</si>
  <si>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</si>
  <si>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</si>
  <si>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</si>
  <si>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</si>
  <si>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</si>
  <si>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</si>
  <si>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</si>
  <si>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</si>
  <si>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</si>
  <si>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</si>
  <si>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</si>
  <si>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</si>
  <si>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</si>
  <si>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</si>
  <si>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</si>
  <si>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</si>
  <si>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</si>
  <si>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</si>
  <si>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</si>
  <si>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</si>
  <si>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</si>
  <si>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</si>
  <si>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</si>
  <si>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</si>
  <si>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</si>
  <si>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</si>
  <si>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</si>
  <si>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</si>
  <si>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</si>
  <si>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</si>
  <si>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</si>
  <si>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</si>
  <si>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</si>
  <si>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</si>
  <si>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</si>
  <si>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</si>
  <si>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</si>
  <si>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</si>
  <si>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</si>
  <si>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</si>
  <si>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</si>
  <si>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</si>
  <si>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</si>
  <si>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</si>
  <si>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</si>
  <si>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</si>
  <si>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</si>
  <si>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</si>
  <si>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</si>
  <si>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</si>
  <si>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</si>
  <si>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</si>
  <si>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</si>
  <si>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</si>
  <si>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</si>
  <si>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</si>
  <si>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</si>
  <si>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</si>
  <si>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</si>
  <si>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</si>
  <si>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</si>
  <si>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</si>
  <si>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</si>
  <si>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</si>
  <si>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</si>
  <si>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</si>
  <si>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</si>
  <si>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</si>
  <si>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</si>
  <si>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</si>
  <si>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</si>
  <si>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</si>
  <si>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</si>
  <si>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</si>
  <si>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</si>
  <si>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</si>
  <si>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</si>
  <si>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</si>
  <si>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</si>
  <si>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</si>
  <si>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</si>
  <si>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</si>
  <si>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</si>
  <si>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</si>
  <si>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</si>
  <si>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</si>
  <si>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</si>
  <si>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</si>
  <si>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</si>
  <si>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</si>
  <si>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</si>
  <si>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</si>
  <si>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</si>
  <si>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</si>
  <si>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</si>
  <si>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</si>
  <si>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</si>
  <si>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</si>
  <si>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</si>
  <si>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</si>
  <si>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</si>
  <si>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</si>
  <si>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</si>
  <si>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</si>
  <si>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</si>
  <si>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</si>
  <si>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</si>
  <si>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</si>
  <si>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</si>
  <si>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</si>
  <si>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</si>
  <si>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</si>
  <si>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</si>
  <si>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</si>
  <si>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</si>
  <si>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</si>
  <si>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</si>
  <si>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</si>
  <si>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</si>
  <si>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</si>
  <si>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</si>
  <si>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</si>
  <si>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</si>
  <si>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</si>
  <si>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</si>
  <si>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</si>
  <si>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</si>
  <si>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</si>
  <si>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</si>
  <si>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</si>
  <si>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</si>
  <si>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</si>
  <si>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</si>
  <si>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</si>
  <si>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</si>
  <si>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</si>
  <si>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</si>
  <si>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</si>
  <si>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</si>
  <si>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</si>
  <si>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</si>
  <si>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</si>
  <si>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</si>
  <si>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</si>
  <si>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</si>
  <si>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</si>
  <si>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</si>
  <si>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</si>
  <si>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</si>
  <si>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</si>
  <si>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</si>
  <si>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</si>
  <si>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</si>
  <si>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</si>
  <si>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</si>
  <si>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</si>
  <si>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</si>
  <si>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</si>
  <si>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</si>
  <si>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</si>
  <si>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</si>
  <si>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</si>
  <si>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</si>
  <si>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</si>
  <si>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</si>
  <si>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</si>
  <si>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</si>
  <si>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</si>
  <si>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</si>
  <si>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</si>
  <si>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</si>
  <si>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</si>
  <si>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</si>
  <si>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</si>
  <si>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</si>
  <si>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</si>
  <si>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</si>
  <si>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</si>
  <si>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</si>
  <si>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</si>
  <si>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</si>
  <si>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</si>
  <si>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</si>
  <si>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</si>
  <si>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</si>
  <si>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</si>
  <si>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</si>
  <si>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</si>
  <si>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</si>
  <si>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</si>
  <si>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</si>
  <si>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</si>
  <si>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</si>
  <si>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</si>
  <si>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</si>
  <si>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</si>
  <si>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</si>
  <si>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</si>
  <si>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</si>
  <si>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</si>
  <si>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</si>
  <si>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</si>
  <si>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</si>
  <si>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</si>
  <si>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</si>
  <si>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</si>
  <si>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</si>
  <si>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</si>
  <si>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</si>
  <si>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</si>
  <si>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</si>
  <si>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</si>
  <si>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</si>
  <si>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</si>
  <si>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</si>
  <si>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</si>
  <si>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</si>
  <si>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</si>
  <si>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</si>
  <si>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</si>
  <si>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</si>
  <si>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</si>
  <si>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</si>
  <si>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</si>
  <si>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</si>
  <si>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</si>
  <si>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</si>
  <si>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</si>
  <si>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</si>
  <si>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</si>
  <si>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</si>
  <si>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</si>
  <si>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</si>
  <si>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</si>
  <si>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</si>
  <si>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</si>
  <si>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</si>
  <si>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</si>
  <si>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</si>
  <si>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</si>
  <si>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</si>
  <si>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</si>
  <si>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</si>
  <si>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</si>
  <si>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</si>
  <si>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</si>
  <si>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</si>
  <si>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</si>
  <si>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</si>
  <si>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</si>
  <si>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</si>
  <si>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</si>
  <si>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</si>
  <si>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</si>
  <si>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</si>
  <si>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</si>
  <si>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</si>
  <si>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</si>
  <si>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</si>
  <si>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</si>
  <si>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</si>
  <si>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</si>
  <si>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</si>
  <si>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</si>
  <si>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</si>
  <si>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</si>
  <si>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</si>
  <si>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</si>
  <si>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</si>
  <si>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</si>
  <si>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</si>
  <si>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</si>
  <si>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</si>
  <si>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</si>
  <si>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</si>
  <si>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</si>
  <si>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</si>
  <si>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</si>
  <si>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</si>
  <si>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</si>
  <si>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</si>
  <si>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</si>
  <si>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</si>
  <si>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</si>
  <si>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</si>
  <si>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</si>
  <si>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</si>
  <si>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</si>
  <si>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</si>
  <si>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</si>
  <si>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</si>
  <si>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</si>
  <si>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</si>
  <si>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</si>
  <si>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</si>
  <si>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</si>
  <si>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</si>
  <si>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</si>
  <si>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</si>
  <si>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</si>
  <si>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</si>
  <si>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</si>
  <si>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</si>
  <si>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</si>
  <si>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</si>
  <si>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</si>
  <si>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</si>
  <si>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</si>
  <si>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</si>
  <si>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</si>
  <si>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</si>
  <si>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</si>
  <si>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</si>
  <si>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</si>
  <si>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</si>
  <si>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</si>
  <si>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</si>
  <si>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</si>
  <si>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</si>
  <si>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</si>
  <si>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</si>
  <si>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</si>
  <si>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</si>
  <si>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</si>
  <si>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</si>
  <si>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</si>
  <si>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</si>
  <si>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</si>
  <si>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</si>
  <si>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</si>
  <si>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</si>
  <si>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</si>
  <si>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</si>
  <si>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</si>
  <si>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</si>
  <si>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</si>
  <si>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</si>
  <si>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</si>
  <si>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</si>
  <si>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</si>
  <si>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</si>
  <si>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</si>
  <si>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</si>
  <si>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</si>
  <si>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</si>
  <si>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</si>
  <si>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</si>
  <si>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</si>
  <si>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</si>
  <si>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</si>
  <si>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</si>
  <si>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</si>
  <si>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</si>
  <si>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</si>
  <si>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</si>
  <si>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</si>
  <si>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</si>
  <si>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</si>
  <si>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</si>
  <si>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</si>
  <si>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</si>
  <si>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</si>
  <si>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</si>
  <si>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</si>
  <si>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</si>
  <si>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</si>
  <si>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</si>
  <si>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</si>
  <si>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</si>
  <si>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</si>
  <si>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</si>
  <si>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</si>
  <si>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</si>
  <si>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</si>
  <si>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</si>
  <si>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</si>
  <si>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</si>
  <si>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</si>
  <si>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</si>
  <si>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</si>
  <si>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</si>
  <si>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</si>
  <si>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</si>
  <si>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</si>
  <si>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</si>
  <si>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</si>
  <si>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</si>
  <si>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</si>
  <si>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</si>
  <si>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</si>
  <si>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</si>
  <si>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</si>
  <si>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</si>
  <si>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</si>
  <si>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</si>
  <si>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</si>
  <si>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</si>
  <si>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</si>
  <si>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</si>
  <si>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</si>
  <si>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</si>
  <si>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</si>
  <si>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</si>
  <si>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</si>
  <si>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</si>
  <si>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</si>
  <si>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</si>
  <si>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</si>
  <si>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</si>
  <si>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</si>
  <si>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</si>
  <si>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</si>
  <si>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</si>
  <si>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</si>
  <si>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</si>
  <si>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</si>
  <si>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</si>
  <si>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</si>
  <si>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</si>
  <si>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</si>
  <si>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</si>
  <si>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</si>
  <si>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</si>
  <si>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</si>
  <si>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</si>
  <si>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</si>
  <si>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</si>
  <si>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</si>
  <si>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</si>
  <si>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</si>
  <si>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</si>
  <si>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</si>
  <si>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</si>
  <si>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</si>
  <si>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</si>
  <si>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</si>
  <si>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</si>
  <si>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</si>
  <si>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</si>
  <si>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</si>
  <si>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</si>
  <si>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</si>
  <si>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</si>
  <si>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</si>
  <si>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</si>
  <si>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</si>
  <si>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</si>
  <si>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</si>
  <si>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</si>
  <si>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</si>
  <si>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</si>
  <si>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</si>
  <si>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</si>
  <si>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</si>
  <si>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</si>
  <si>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</si>
  <si>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</si>
  <si>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</si>
  <si>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</si>
  <si>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</si>
  <si>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</si>
  <si>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</si>
  <si>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</si>
  <si>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</si>
  <si>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</si>
  <si>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</si>
  <si>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</si>
  <si>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</si>
  <si>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</si>
  <si>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</si>
  <si>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</si>
  <si>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</si>
  <si>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</si>
  <si>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</si>
  <si>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</si>
  <si>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</si>
  <si>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</si>
  <si>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</si>
  <si>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</si>
  <si>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</si>
  <si>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</si>
  <si>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</si>
  <si>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</si>
  <si>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</si>
  <si>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</si>
  <si>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</si>
  <si>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</si>
  <si>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</si>
  <si>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</si>
  <si>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</si>
  <si>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</si>
  <si>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</si>
  <si>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</si>
  <si>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</si>
  <si>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</si>
  <si>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</si>
  <si>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</si>
  <si>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</si>
  <si>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</si>
  <si>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</si>
  <si>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</si>
  <si>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</si>
  <si>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</si>
  <si>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</si>
  <si>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</si>
  <si>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</si>
  <si>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</si>
  <si>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</si>
  <si>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</si>
  <si>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</si>
  <si>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</si>
  <si>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</si>
  <si>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</si>
  <si>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</si>
  <si>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</si>
  <si>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</si>
  <si>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</si>
  <si>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</si>
  <si>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</si>
  <si>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</si>
  <si>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</si>
  <si>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</si>
  <si>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</si>
  <si>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</si>
  <si>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</si>
  <si>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</si>
  <si>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</si>
  <si>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</si>
  <si>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</si>
  <si>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</si>
  <si>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</si>
  <si>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</si>
  <si>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</si>
  <si>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</si>
  <si>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</si>
  <si>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</si>
  <si>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</si>
  <si>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</si>
  <si>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</si>
  <si>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</si>
  <si>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</si>
  <si>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</si>
  <si>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</si>
  <si>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</si>
  <si>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</si>
  <si>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</si>
  <si>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</si>
  <si>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</si>
  <si>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</si>
  <si>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</si>
  <si>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</si>
  <si>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</si>
  <si>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</si>
  <si>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</si>
  <si>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</si>
  <si>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</si>
  <si>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</si>
  <si>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</si>
  <si>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</si>
  <si>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</si>
  <si>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</si>
  <si>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</si>
  <si>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</si>
  <si>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</si>
  <si>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</si>
  <si>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</si>
  <si>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</si>
  <si>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</si>
  <si>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</si>
  <si>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</si>
  <si>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</si>
  <si>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</si>
  <si>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</si>
  <si>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</si>
  <si>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</si>
  <si>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</si>
  <si>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</si>
  <si>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</si>
  <si>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</si>
  <si>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</si>
  <si>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</si>
  <si>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</si>
  <si>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</si>
  <si>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</si>
  <si>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</si>
  <si>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</si>
  <si>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</si>
  <si>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</si>
  <si>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</si>
  <si>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</si>
  <si>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</si>
  <si>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</si>
  <si>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</si>
  <si>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</si>
  <si>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</si>
  <si>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</si>
  <si>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</si>
  <si>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</si>
  <si>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</si>
  <si>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</si>
  <si>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</si>
  <si>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</si>
  <si>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</si>
  <si>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</si>
  <si>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</si>
  <si>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</si>
  <si>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</si>
  <si>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</si>
  <si>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</si>
  <si>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</si>
  <si>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</si>
  <si>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</si>
  <si>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</si>
  <si>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</si>
  <si>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</si>
  <si>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</si>
  <si>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</si>
  <si>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</si>
  <si>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</si>
  <si>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</si>
  <si>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</si>
  <si>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</si>
  <si>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</si>
  <si>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</si>
  <si>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</si>
  <si>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</si>
  <si>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</si>
  <si>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</si>
  <si>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</si>
  <si>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</si>
  <si>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</si>
  <si>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</si>
  <si>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</si>
  <si>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</si>
  <si>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</si>
  <si>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</si>
  <si>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</si>
  <si>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</si>
  <si>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</si>
  <si>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</si>
  <si>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</si>
  <si>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</si>
  <si>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</si>
  <si>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</si>
  <si>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</si>
  <si>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</si>
  <si>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</si>
  <si>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</si>
  <si>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</si>
  <si>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</si>
  <si>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</si>
  <si>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</si>
  <si>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</si>
  <si>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</si>
  <si>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</si>
  <si>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</si>
  <si>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</si>
  <si>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</si>
  <si>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</si>
  <si>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</si>
  <si>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</si>
  <si>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</si>
  <si>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</si>
  <si>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</si>
  <si>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</si>
  <si>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</si>
  <si>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</si>
  <si>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</si>
  <si>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</si>
  <si>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</si>
  <si>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</si>
  <si>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</si>
  <si>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</si>
  <si>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</si>
  <si>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</si>
  <si>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</si>
  <si>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</si>
  <si>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</si>
  <si>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</si>
  <si>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</si>
  <si>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</si>
  <si>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</si>
  <si>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</si>
  <si>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</si>
  <si>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</si>
  <si>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</si>
  <si>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</si>
  <si>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</si>
  <si>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</si>
  <si>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</si>
  <si>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</si>
  <si>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</si>
  <si>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</si>
  <si>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</si>
  <si>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</si>
  <si>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</si>
  <si>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</si>
  <si>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</si>
  <si>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</si>
  <si>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</si>
  <si>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</si>
  <si>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</si>
  <si>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</si>
  <si>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</si>
  <si>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</si>
  <si>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</si>
  <si>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</si>
  <si>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</si>
  <si>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</si>
  <si>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</si>
  <si>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</si>
  <si>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</si>
  <si>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</si>
  <si>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</si>
  <si>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</si>
  <si>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</si>
  <si>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</si>
  <si>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</si>
  <si>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</si>
  <si>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</si>
  <si>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</si>
  <si>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</si>
  <si>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</si>
  <si>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</si>
  <si>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</si>
  <si>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</si>
  <si>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</si>
  <si>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</si>
  <si>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</si>
  <si>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</si>
  <si>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</si>
  <si>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</si>
  <si>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</si>
  <si>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</si>
  <si>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</si>
  <si>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</si>
  <si>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</si>
  <si>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</si>
  <si>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</si>
  <si>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</si>
  <si>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</si>
  <si>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</si>
  <si>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</si>
  <si>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</si>
  <si>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</si>
  <si>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</si>
  <si>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</si>
  <si>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</si>
  <si>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</si>
  <si>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</si>
  <si>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</si>
  <si>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</si>
  <si>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</si>
  <si>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</si>
  <si>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</si>
  <si>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</si>
  <si>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</si>
  <si>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</si>
  <si>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</si>
  <si>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</si>
  <si>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</si>
  <si>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</si>
  <si>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</si>
  <si>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</si>
  <si>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</si>
  <si>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</si>
  <si>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</si>
  <si>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</si>
  <si>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</si>
  <si>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</si>
  <si>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</si>
  <si>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</si>
  <si>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</si>
  <si>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</si>
  <si>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</si>
  <si>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</si>
  <si>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</si>
  <si>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</si>
  <si>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</si>
  <si>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</si>
  <si>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</si>
  <si>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</si>
  <si>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</si>
  <si>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</si>
  <si>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</si>
  <si>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</si>
  <si>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</si>
  <si>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</si>
  <si>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</si>
  <si>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</si>
  <si>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</si>
  <si>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</si>
  <si>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</si>
  <si>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</si>
  <si>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</si>
  <si>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</si>
  <si>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</si>
  <si>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</si>
  <si>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</si>
  <si>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</si>
  <si>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</si>
  <si>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</si>
  <si>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</si>
  <si>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</si>
  <si>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</si>
  <si>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</si>
  <si>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</si>
  <si>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</si>
  <si>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</si>
  <si>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</si>
  <si>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</si>
  <si>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</si>
  <si>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</si>
  <si>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</si>
  <si>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</si>
  <si>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</si>
  <si>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</si>
  <si>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</si>
  <si>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</si>
  <si>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</si>
  <si>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</si>
  <si>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</si>
  <si>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</si>
  <si>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</si>
  <si>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</si>
  <si>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</si>
  <si>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</si>
  <si>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</si>
  <si>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</si>
  <si>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</si>
  <si>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</si>
  <si>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</si>
  <si>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</si>
  <si>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</si>
  <si>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</si>
  <si>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</si>
  <si>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</si>
  <si>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</si>
  <si>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</si>
  <si>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</si>
  <si>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</si>
  <si>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</si>
  <si>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</si>
  <si>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</si>
  <si>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</si>
  <si>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</si>
  <si>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</si>
  <si>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</si>
  <si>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</si>
  <si>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</si>
  <si>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</si>
  <si>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</si>
  <si>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</si>
  <si>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</si>
  <si>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</si>
  <si>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</si>
  <si>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</si>
  <si>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</si>
  <si>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</si>
  <si>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</si>
  <si>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</si>
  <si>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</si>
  <si>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</si>
  <si>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</si>
  <si>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</si>
  <si>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</si>
  <si>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</si>
  <si>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</si>
  <si>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</si>
  <si>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</si>
  <si>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</si>
  <si>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</si>
  <si>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</si>
  <si>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</si>
  <si>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</si>
  <si>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</si>
  <si>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</si>
  <si>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</si>
  <si>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</si>
  <si>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</si>
  <si>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</si>
  <si>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</si>
  <si>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</si>
  <si>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</si>
  <si>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</si>
  <si>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</si>
  <si>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</si>
  <si>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</si>
  <si>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</si>
  <si>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</si>
  <si>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</si>
  <si>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</si>
  <si>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</si>
  <si>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</si>
  <si>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</si>
  <si>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</si>
  <si>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</si>
  <si>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</si>
  <si>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</si>
  <si>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</si>
  <si>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</si>
  <si>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</si>
  <si>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</si>
  <si>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</si>
  <si>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</si>
  <si>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</si>
  <si>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</si>
  <si>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</si>
  <si>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</si>
  <si>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</si>
  <si>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</si>
  <si>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</si>
  <si>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</si>
  <si>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</si>
  <si>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</si>
  <si>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</si>
  <si>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</si>
  <si>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</si>
  <si>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</si>
  <si>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</si>
  <si>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</si>
  <si>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</si>
  <si>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</si>
  <si>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</si>
  <si>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</si>
  <si>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</si>
  <si>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</si>
  <si>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</si>
  <si>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</si>
  <si>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</si>
  <si>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</si>
  <si>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</si>
  <si>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</si>
  <si>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</si>
  <si>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</si>
  <si>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</si>
  <si>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</si>
  <si>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</si>
  <si>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</si>
  <si>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</si>
  <si>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</si>
  <si>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</si>
  <si>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</si>
  <si>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</si>
  <si>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</si>
  <si>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</si>
  <si>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</si>
  <si>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</si>
  <si>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</si>
  <si>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</si>
  <si>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</si>
  <si>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</si>
  <si>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</si>
  <si>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</si>
  <si>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</si>
  <si>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</si>
  <si>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</si>
  <si>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</si>
  <si>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</si>
  <si>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</si>
  <si>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</si>
  <si>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</si>
  <si>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</si>
  <si>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</si>
  <si>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</si>
  <si>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</si>
  <si>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</si>
  <si>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</si>
  <si>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</si>
  <si>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</si>
  <si>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</si>
  <si>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</si>
  <si>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</si>
  <si>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</si>
  <si>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</si>
  <si>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</si>
  <si>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</si>
  <si>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</si>
  <si>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</si>
  <si>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</si>
  <si>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</si>
  <si>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</si>
  <si>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</si>
  <si>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</si>
  <si>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</si>
  <si>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</si>
  <si>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</si>
  <si>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</si>
  <si>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</si>
  <si>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</si>
  <si>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</si>
  <si>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</si>
  <si>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</si>
  <si>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</si>
  <si>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</si>
  <si>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</si>
  <si>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</si>
  <si>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</si>
  <si>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</si>
  <si>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</si>
  <si>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</si>
  <si>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</si>
  <si>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</si>
  <si>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</si>
  <si>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</si>
  <si>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</si>
  <si>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</si>
  <si>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</si>
  <si>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</si>
  <si>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</si>
  <si>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</si>
  <si>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</si>
  <si>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</si>
  <si>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</si>
  <si>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</si>
  <si>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</si>
  <si>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</si>
  <si>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</si>
  <si>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</si>
  <si>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</si>
  <si>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</si>
  <si>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</si>
  <si>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</si>
  <si>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</si>
  <si>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</si>
  <si>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</si>
  <si>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</si>
  <si>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</si>
  <si>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</si>
  <si>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</si>
  <si>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</si>
  <si>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</si>
  <si>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</si>
  <si>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</si>
  <si>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</si>
  <si>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</si>
  <si>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</si>
  <si>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</si>
  <si>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</si>
  <si>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</si>
  <si>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</si>
  <si>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</si>
  <si>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</si>
  <si>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</si>
  <si>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</si>
  <si>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</si>
  <si>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</si>
  <si>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</si>
  <si>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</si>
  <si>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</si>
  <si>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</si>
  <si>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</si>
  <si>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</si>
  <si>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</si>
  <si>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</si>
  <si>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</si>
  <si>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</si>
  <si>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</si>
  <si>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</si>
  <si>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</si>
  <si>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</si>
  <si>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</si>
  <si>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</si>
  <si>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</si>
  <si>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</si>
  <si>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</si>
  <si>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</si>
  <si>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</si>
  <si>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</si>
  <si>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</si>
  <si>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</si>
  <si>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</si>
  <si>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</si>
  <si>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</si>
  <si>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</si>
  <si>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</si>
  <si>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</si>
  <si>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</si>
  <si>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</si>
  <si>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</si>
  <si>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</si>
  <si>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</si>
  <si>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</si>
  <si>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</si>
  <si>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</si>
  <si>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</si>
  <si>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</si>
  <si>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</si>
  <si>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</si>
  <si>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</si>
  <si>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</si>
  <si>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</si>
  <si>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</si>
  <si>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</si>
  <si>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</si>
  <si>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</si>
  <si>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</si>
  <si>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</si>
  <si>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</si>
  <si>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</si>
  <si>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</si>
  <si>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</si>
  <si>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</si>
  <si>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</si>
  <si>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</si>
  <si>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</si>
  <si>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</si>
  <si>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</si>
  <si>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</si>
  <si>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</si>
  <si>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</si>
  <si>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</si>
  <si>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</si>
  <si>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</si>
  <si>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</si>
  <si>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</si>
  <si>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</si>
  <si>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</si>
  <si>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</si>
  <si>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</si>
  <si>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</si>
  <si>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</si>
  <si>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</si>
  <si>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</si>
  <si>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</si>
  <si>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</si>
  <si>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</si>
  <si>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</si>
  <si>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</si>
  <si>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</si>
  <si>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</si>
  <si>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</si>
  <si>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</si>
  <si>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</si>
  <si>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</si>
  <si>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</si>
  <si>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</si>
  <si>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</si>
  <si>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</si>
  <si>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</si>
  <si>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</si>
  <si>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</si>
  <si>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</si>
  <si>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</si>
  <si>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</si>
  <si>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</si>
  <si>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</si>
  <si>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</si>
  <si>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</si>
  <si>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</si>
  <si>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</si>
  <si>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</si>
  <si>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</si>
  <si>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</si>
  <si>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</si>
  <si>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</si>
  <si>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</si>
  <si>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</si>
  <si>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</si>
  <si>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</si>
  <si>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</si>
  <si>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</si>
  <si>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</si>
  <si>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</si>
  <si>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</si>
  <si>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</si>
  <si>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</si>
  <si>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</si>
  <si>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</si>
  <si>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</si>
  <si>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</si>
  <si>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</si>
  <si>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</si>
  <si>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</si>
  <si>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</si>
  <si>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</si>
  <si>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</si>
  <si>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</si>
  <si>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</si>
  <si>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</si>
  <si>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</si>
  <si>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</si>
  <si>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</si>
  <si>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</si>
  <si>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</si>
  <si>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</si>
  <si>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</si>
  <si>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</si>
  <si>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</si>
  <si>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</si>
  <si>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</si>
  <si>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</si>
  <si>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</si>
  <si>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</si>
  <si>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</si>
  <si>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</si>
  <si>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</si>
  <si>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</si>
  <si>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</si>
  <si>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</si>
  <si>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</si>
  <si>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</si>
  <si>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</si>
  <si>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</si>
  <si>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</si>
  <si>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</si>
  <si>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</si>
  <si>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</si>
  <si>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</si>
  <si>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</si>
  <si>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</si>
  <si>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</si>
  <si>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</si>
  <si>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</si>
  <si>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</si>
  <si>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</si>
  <si>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</si>
  <si>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</si>
  <si>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</si>
  <si>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</si>
  <si>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</si>
  <si>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</si>
  <si>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</si>
  <si>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</si>
  <si>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</si>
  <si>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</si>
  <si>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</si>
  <si>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</si>
  <si>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</si>
  <si>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</si>
  <si>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</si>
  <si>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</si>
  <si>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</si>
  <si>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</si>
  <si>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</si>
  <si>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</si>
  <si>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</si>
  <si>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</si>
  <si>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</si>
  <si>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</si>
  <si>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</si>
  <si>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</si>
  <si>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</si>
  <si>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</si>
  <si>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</si>
  <si>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</si>
  <si>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</si>
  <si>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</si>
  <si>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</si>
  <si>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</si>
  <si>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</si>
  <si>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</si>
  <si>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</si>
  <si>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</si>
  <si>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</si>
  <si>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</si>
  <si>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</si>
  <si>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</si>
  <si>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</si>
  <si>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</si>
  <si>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</si>
  <si>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</si>
  <si>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</si>
  <si>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</si>
  <si>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</si>
  <si>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</si>
  <si>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</si>
  <si>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</si>
  <si>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</si>
  <si>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</si>
  <si>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</si>
  <si>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</si>
  <si>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</si>
  <si>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</si>
  <si>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</si>
  <si>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</si>
  <si>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</si>
  <si>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</si>
  <si>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</si>
  <si>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</si>
  <si>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</si>
  <si>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</si>
  <si>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</si>
  <si>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</si>
  <si>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</si>
  <si>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</si>
  <si>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</si>
  <si>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</si>
  <si>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</si>
  <si>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</si>
  <si>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</si>
  <si>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</si>
  <si>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</si>
  <si>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</si>
  <si>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</si>
  <si>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</si>
  <si>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</si>
  <si>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</si>
  <si>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</si>
  <si>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</si>
  <si>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</si>
  <si>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</si>
  <si>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</si>
  <si>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</si>
  <si>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</si>
  <si>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</si>
  <si>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</si>
  <si>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</si>
  <si>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</si>
  <si>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</si>
  <si>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</si>
  <si>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</si>
  <si>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</si>
  <si>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</si>
  <si>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</si>
  <si>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</si>
  <si>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</si>
  <si>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</si>
  <si>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</si>
  <si>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</si>
  <si>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</si>
  <si>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</si>
  <si>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</si>
  <si>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</si>
  <si>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</si>
  <si>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</si>
  <si>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</si>
  <si>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</si>
  <si>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</si>
  <si>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</si>
  <si>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</si>
  <si>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</si>
  <si>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</si>
  <si>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</si>
  <si>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</si>
  <si>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</si>
  <si>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</si>
  <si>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</si>
  <si>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</si>
  <si>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</si>
  <si>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</si>
  <si>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</si>
  <si>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</si>
  <si>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</si>
  <si>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</si>
  <si>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</si>
  <si>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</si>
  <si>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</si>
  <si>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</si>
  <si>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</si>
  <si>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</si>
  <si>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</si>
  <si>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</si>
  <si>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</si>
  <si>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</si>
  <si>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</si>
  <si>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</si>
  <si>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</si>
  <si>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</si>
  <si>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</si>
  <si>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</si>
  <si>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</si>
  <si>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</si>
  <si>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</si>
  <si>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</si>
  <si>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</si>
  <si>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</si>
  <si>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</si>
  <si>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</si>
  <si>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</si>
  <si>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</si>
  <si>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</si>
  <si>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</si>
  <si>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</si>
  <si>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</si>
  <si>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</si>
  <si>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</si>
  <si>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</si>
  <si>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</si>
  <si>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</si>
  <si>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</si>
  <si>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</si>
  <si>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</si>
  <si>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</si>
  <si>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</si>
  <si>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</si>
  <si>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</si>
  <si>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</si>
  <si>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</si>
  <si>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</si>
  <si>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</si>
  <si>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</si>
  <si>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</si>
  <si>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</si>
  <si>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</si>
  <si>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</si>
  <si>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</si>
  <si>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</si>
  <si>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</si>
  <si>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</si>
  <si>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</si>
  <si>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</si>
  <si>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</si>
  <si>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</si>
  <si>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</si>
  <si>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</si>
  <si>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</si>
  <si>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</si>
  <si>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</si>
  <si>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</si>
  <si>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</si>
  <si>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</si>
  <si>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</si>
  <si>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</si>
  <si>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</si>
  <si>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</si>
  <si>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</si>
  <si>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</si>
  <si>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</si>
  <si>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</si>
  <si>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</si>
  <si>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</si>
  <si>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</si>
  <si>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</si>
  <si>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</si>
  <si>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</si>
  <si>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</si>
  <si>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</si>
  <si>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</si>
  <si>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</si>
  <si>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</si>
  <si>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</si>
  <si>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</si>
  <si>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</si>
  <si>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</si>
  <si>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</si>
  <si>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</si>
  <si>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</si>
  <si>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</si>
  <si>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</si>
  <si>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</si>
  <si>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</si>
  <si>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</si>
  <si>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</si>
  <si>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</si>
  <si>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</si>
  <si>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</si>
  <si>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</si>
  <si>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</si>
  <si>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</si>
  <si>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</si>
  <si>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</si>
  <si>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</si>
  <si>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</si>
  <si>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</si>
  <si>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</si>
  <si>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</si>
  <si>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</si>
  <si>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</si>
  <si>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</si>
  <si>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</si>
  <si>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</si>
  <si>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</si>
  <si>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</si>
  <si>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</si>
  <si>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</si>
  <si>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</si>
  <si>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</si>
  <si>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</si>
  <si>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</si>
  <si>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</si>
  <si>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</si>
  <si>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</si>
  <si>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</si>
  <si>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</si>
  <si>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</si>
  <si>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</si>
  <si>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</si>
  <si>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</si>
  <si>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</si>
  <si>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</si>
  <si>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</si>
  <si>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</si>
  <si>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</si>
  <si>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</si>
  <si>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</si>
  <si>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</si>
  <si>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</si>
  <si>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</si>
  <si>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</si>
  <si>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</si>
  <si>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</si>
  <si>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</si>
  <si>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</si>
  <si>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</si>
  <si>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</si>
  <si>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</si>
  <si>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</si>
  <si>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</si>
  <si>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</si>
  <si>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</si>
  <si>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</si>
  <si>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</si>
  <si>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</si>
  <si>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</si>
  <si>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</si>
  <si>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</si>
  <si>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</si>
  <si>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</si>
  <si>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</si>
  <si>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</si>
  <si>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</si>
  <si>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</si>
  <si>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</si>
  <si>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</si>
  <si>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</si>
  <si>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</si>
  <si>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</si>
  <si>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</si>
  <si>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</si>
  <si>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</si>
  <si>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</si>
  <si>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</si>
  <si>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</si>
  <si>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</si>
  <si>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</si>
  <si>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</si>
  <si>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</si>
  <si>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</si>
  <si>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</si>
  <si>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</si>
  <si>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</si>
  <si>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</si>
  <si>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</si>
  <si>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</si>
  <si>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</si>
  <si>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</si>
  <si>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</si>
  <si>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</si>
  <si>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</si>
  <si>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</si>
  <si>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</si>
  <si>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</si>
  <si>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</si>
  <si>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</si>
  <si>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</si>
  <si>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</si>
  <si>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</si>
  <si>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</si>
  <si>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</si>
  <si>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</si>
  <si>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</si>
  <si>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</si>
  <si>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</si>
  <si>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</si>
  <si>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</si>
  <si>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</si>
  <si>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</si>
  <si>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</si>
  <si>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</si>
  <si>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</si>
  <si>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</si>
  <si>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</si>
  <si>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</si>
  <si>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</si>
  <si>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</si>
  <si>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</si>
  <si>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</si>
  <si>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</si>
  <si>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</si>
  <si>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</si>
  <si>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</si>
  <si>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</si>
  <si>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</si>
  <si>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</si>
  <si>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</si>
  <si>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</si>
  <si>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</si>
  <si>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</si>
  <si>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</si>
  <si>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</si>
  <si>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</si>
  <si>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</si>
  <si>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</si>
  <si>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</si>
  <si>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</si>
  <si>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</si>
  <si>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</si>
  <si>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</si>
  <si>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</si>
  <si>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</si>
  <si>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</si>
  <si>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</si>
  <si>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</si>
  <si>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</si>
  <si>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</si>
  <si>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</si>
  <si>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</si>
  <si>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</si>
  <si>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</si>
  <si>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</si>
  <si>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</si>
  <si>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</si>
  <si>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</si>
  <si>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</si>
  <si>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</si>
  <si>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</si>
  <si>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</si>
  <si>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</si>
  <si>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</si>
  <si>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</si>
  <si>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</si>
  <si>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</si>
  <si>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</si>
  <si>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</si>
  <si>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</si>
  <si>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</si>
  <si>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</si>
  <si>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</si>
  <si>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</si>
  <si>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</si>
  <si>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</si>
  <si>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</si>
  <si>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</si>
  <si>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</si>
  <si>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</si>
  <si>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</si>
  <si>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</si>
  <si>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</si>
  <si>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</si>
  <si>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</si>
  <si>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</si>
  <si>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</si>
  <si>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</si>
  <si>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</si>
  <si>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</si>
  <si>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</si>
  <si>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</si>
  <si>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</si>
  <si>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</si>
  <si>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</si>
  <si>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</si>
  <si>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</si>
  <si>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</si>
  <si>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</si>
  <si>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</si>
  <si>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</si>
  <si>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</si>
  <si>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</si>
  <si>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</si>
  <si>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</si>
  <si>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</si>
  <si>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</si>
  <si>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</si>
  <si>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</si>
  <si>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</si>
  <si>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</si>
  <si>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</si>
  <si>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</si>
  <si>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</si>
  <si>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</si>
  <si>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</si>
  <si>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</si>
  <si>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</si>
  <si>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</si>
  <si>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</si>
  <si>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</si>
  <si>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</si>
  <si>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</si>
  <si>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</si>
  <si>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</si>
  <si>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</si>
  <si>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</si>
  <si>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</si>
  <si>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</si>
  <si>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</si>
  <si>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</si>
  <si>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</si>
  <si>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</si>
  <si>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</si>
  <si>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</si>
  <si>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</si>
  <si>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</si>
  <si>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</si>
  <si>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</si>
  <si>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</si>
  <si>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</si>
  <si>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</si>
  <si>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</si>
  <si>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</si>
  <si>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</si>
  <si>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</si>
  <si>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</si>
  <si>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</si>
  <si>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</si>
  <si>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</si>
  <si>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</si>
  <si>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</si>
  <si>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</si>
  <si>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</si>
  <si>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</si>
  <si>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</si>
  <si>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</si>
  <si>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</si>
  <si>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</si>
  <si>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</si>
  <si>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</si>
  <si>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</si>
  <si>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</si>
  <si>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</si>
  <si>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</si>
  <si>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</si>
  <si>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</si>
  <si>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</si>
  <si>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</si>
  <si>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</si>
  <si>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</si>
  <si>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</si>
  <si>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</si>
  <si>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</si>
  <si>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</si>
  <si>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</si>
  <si>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</si>
  <si>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</si>
  <si>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</si>
  <si>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</si>
  <si>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</si>
  <si>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</si>
  <si>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</si>
  <si>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</si>
  <si>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</si>
  <si>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</si>
  <si>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</si>
  <si>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</si>
  <si>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</si>
  <si>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</si>
  <si>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</si>
  <si>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</si>
  <si>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</si>
  <si>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</si>
  <si>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</si>
  <si>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</si>
  <si>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</si>
  <si>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</si>
  <si>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</si>
  <si>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</si>
  <si>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</si>
  <si>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</si>
  <si>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</si>
  <si>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</si>
  <si>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</si>
  <si>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</si>
  <si>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</si>
  <si>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</si>
  <si>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</si>
  <si>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</si>
  <si>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</si>
  <si>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</si>
  <si>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</si>
  <si>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</si>
  <si>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</si>
  <si>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</si>
  <si>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</si>
  <si>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</si>
  <si>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</si>
  <si>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</si>
  <si>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</si>
  <si>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</si>
  <si>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</si>
  <si>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</si>
  <si>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</si>
  <si>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</si>
  <si>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</si>
  <si>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</si>
  <si>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</si>
  <si>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</si>
  <si>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</si>
  <si>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</si>
  <si>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</si>
  <si>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</si>
  <si>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</si>
  <si>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</si>
  <si>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</si>
  <si>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</si>
  <si>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</si>
  <si>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</si>
  <si>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</si>
  <si>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</si>
  <si>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</si>
  <si>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</si>
  <si>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</si>
  <si>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</si>
  <si>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</si>
  <si>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</si>
  <si>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</si>
  <si>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</si>
  <si>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</si>
  <si>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</si>
  <si>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</si>
  <si>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</si>
  <si>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</si>
  <si>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</si>
  <si>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</si>
  <si>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</si>
  <si>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</si>
  <si>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</si>
  <si>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</si>
  <si>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</si>
  <si>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</si>
  <si>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</si>
  <si>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</si>
  <si>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</si>
  <si>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</si>
  <si>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</si>
  <si>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</si>
  <si>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</si>
  <si>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</si>
  <si>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</si>
  <si>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</si>
  <si>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</si>
  <si>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</si>
  <si>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</si>
  <si>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</si>
  <si>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</si>
  <si>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</si>
  <si>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</si>
  <si>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</si>
  <si>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</si>
  <si>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</si>
  <si>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</si>
  <si>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</si>
  <si>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</si>
  <si>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</si>
  <si>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</si>
  <si>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</si>
  <si>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</si>
  <si>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</si>
  <si>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</si>
  <si>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</si>
  <si>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</si>
  <si>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</si>
  <si>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</si>
  <si>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</si>
  <si>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</si>
  <si>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</si>
  <si>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</si>
  <si>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</si>
  <si>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</si>
  <si>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</si>
  <si>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</si>
  <si>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</si>
  <si>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</si>
  <si>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</si>
  <si>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</si>
  <si>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</si>
  <si>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</si>
  <si>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</si>
  <si>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</si>
  <si>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</si>
  <si>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</si>
  <si>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</si>
  <si>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</si>
  <si>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</si>
  <si>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</si>
  <si>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</si>
  <si>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</si>
  <si>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</si>
  <si>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</si>
  <si>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</si>
  <si>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</si>
  <si>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</si>
  <si>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</si>
  <si>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</si>
  <si>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</si>
  <si>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</si>
  <si>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</si>
  <si>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</si>
  <si>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</si>
  <si>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</si>
  <si>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</si>
  <si>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</si>
  <si>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</si>
  <si>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</si>
  <si>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</si>
  <si>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</si>
  <si>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</si>
  <si>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</si>
  <si>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</si>
  <si>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</si>
  <si>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</si>
  <si>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</si>
  <si>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</si>
  <si>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</si>
  <si>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</si>
  <si>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</si>
  <si>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</si>
  <si>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</si>
  <si>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</si>
  <si>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</si>
  <si>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</si>
  <si>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</si>
  <si>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</si>
  <si>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</si>
  <si>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</si>
  <si>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</si>
  <si>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</si>
  <si>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</si>
  <si>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</si>
  <si>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</si>
  <si>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</si>
  <si>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</si>
  <si>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</si>
  <si>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</si>
  <si>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</si>
  <si>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</si>
  <si>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</si>
  <si>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</si>
  <si>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</si>
  <si>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</si>
  <si>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</si>
  <si>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</si>
  <si>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</si>
  <si>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</si>
  <si>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</si>
  <si>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</si>
  <si>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</si>
  <si>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</si>
  <si>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</si>
  <si>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</si>
  <si>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</si>
  <si>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</si>
  <si>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</si>
  <si>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</si>
  <si>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</si>
  <si>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</si>
  <si>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</si>
  <si>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</si>
  <si>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</si>
  <si>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</si>
  <si>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</si>
  <si>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</si>
  <si>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</si>
  <si>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</si>
  <si>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</si>
  <si>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</si>
  <si>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</si>
  <si>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</si>
  <si>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</si>
  <si>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</si>
  <si>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</si>
  <si>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</si>
  <si>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</si>
  <si>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</si>
  <si>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</si>
  <si>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</si>
  <si>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</si>
  <si>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</si>
  <si>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</si>
  <si>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</si>
  <si>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</si>
  <si>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</si>
  <si>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</si>
  <si>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</si>
  <si>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</si>
  <si>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</si>
  <si>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</si>
  <si>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</si>
  <si>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</si>
  <si>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</si>
  <si>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</si>
  <si>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</si>
  <si>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</si>
  <si>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</si>
  <si>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</si>
  <si>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</si>
  <si>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</si>
  <si>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</si>
  <si>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</si>
  <si>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</si>
  <si>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</si>
  <si>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</si>
  <si>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</si>
  <si>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</si>
  <si>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</si>
  <si>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</si>
  <si>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</si>
  <si>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</si>
  <si>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</si>
  <si>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</si>
  <si>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</si>
  <si>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</si>
  <si>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</si>
  <si>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</si>
  <si>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</si>
  <si>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</si>
  <si>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</si>
  <si>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</si>
  <si>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</si>
  <si>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</si>
  <si>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</si>
  <si>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</si>
  <si>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</si>
  <si>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</si>
  <si>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</si>
  <si>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</si>
  <si>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</si>
  <si>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</si>
  <si>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</si>
  <si>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</si>
  <si>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</si>
  <si>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</si>
  <si>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</si>
  <si>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</si>
  <si>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</si>
  <si>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</si>
  <si>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</si>
  <si>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</si>
  <si>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</si>
  <si>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</si>
  <si>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</si>
  <si>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</si>
  <si>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</si>
  <si>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</si>
  <si>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</si>
  <si>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</si>
  <si>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</si>
  <si>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</si>
  <si>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</si>
  <si>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</si>
  <si>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</si>
  <si>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</si>
  <si>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</si>
  <si>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</si>
  <si>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</si>
  <si>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</si>
  <si>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</si>
  <si>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</si>
  <si>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</si>
  <si>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</si>
  <si>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</si>
  <si>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</si>
  <si>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</si>
  <si>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</si>
  <si>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</si>
  <si>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</si>
  <si>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</si>
  <si>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</si>
  <si>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</si>
  <si>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</si>
  <si>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</si>
  <si>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</si>
  <si>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</si>
  <si>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</si>
  <si>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</si>
  <si>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</si>
  <si>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</si>
  <si>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</si>
  <si>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</si>
  <si>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</si>
  <si>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</si>
  <si>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</si>
  <si>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</si>
  <si>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</si>
  <si>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</si>
  <si>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</si>
  <si>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</si>
  <si>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</si>
  <si>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</si>
  <si>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</si>
  <si>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</si>
  <si>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</si>
  <si>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</si>
  <si>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</si>
  <si>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</si>
  <si>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</si>
  <si>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</si>
  <si>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</si>
  <si>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</si>
  <si>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</si>
  <si>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</si>
  <si>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</si>
  <si>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</si>
  <si>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</si>
  <si>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</si>
  <si>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</si>
  <si>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</si>
  <si>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</si>
  <si>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</si>
  <si>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</si>
  <si>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</si>
  <si>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</si>
  <si>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</si>
  <si>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</si>
  <si>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</si>
  <si>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</si>
  <si>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</si>
  <si>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</si>
  <si>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</si>
  <si>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</si>
  <si>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</si>
  <si>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</si>
  <si>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</si>
  <si>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</si>
  <si>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</si>
  <si>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</si>
  <si>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</si>
  <si>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</si>
  <si>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</si>
  <si>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</si>
  <si>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</si>
  <si>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</si>
  <si>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</si>
  <si>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</si>
  <si>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</si>
  <si>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</si>
  <si>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</si>
  <si>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</si>
  <si>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</si>
  <si>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</si>
  <si>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</si>
  <si>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</si>
  <si>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</si>
  <si>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</si>
  <si>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</si>
  <si>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</si>
  <si>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</si>
  <si>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</si>
  <si>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</si>
  <si>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</si>
  <si>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</si>
  <si>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</si>
  <si>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</si>
  <si>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</si>
  <si>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</si>
  <si>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</si>
  <si>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</si>
  <si>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</si>
  <si>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</si>
  <si>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</si>
  <si>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</si>
  <si>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</si>
  <si>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</si>
  <si>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</si>
  <si>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</si>
  <si>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</si>
  <si>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</si>
  <si>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</si>
  <si>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</si>
  <si>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</si>
  <si>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</si>
  <si>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</si>
  <si>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</si>
  <si>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</si>
  <si>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</si>
  <si>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</si>
  <si>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</si>
  <si>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</si>
  <si>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</si>
  <si>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</si>
  <si>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</si>
  <si>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</si>
  <si>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</si>
  <si>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</si>
  <si>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</si>
  <si>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</si>
  <si>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</si>
  <si>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</si>
  <si>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</si>
  <si>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</si>
  <si>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</si>
  <si>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</si>
  <si>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</si>
  <si>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</si>
  <si>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</si>
  <si>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</si>
  <si>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</si>
  <si>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</si>
  <si>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</si>
  <si>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</si>
  <si>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</si>
  <si>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</si>
  <si>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</si>
  <si>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</si>
  <si>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</si>
  <si>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</si>
  <si>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</si>
  <si>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</si>
  <si>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</si>
  <si>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</si>
  <si>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</si>
  <si>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</si>
  <si>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</si>
  <si>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</si>
  <si>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</si>
  <si>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</si>
  <si>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</si>
  <si>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</si>
  <si>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</si>
  <si>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</si>
  <si>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</si>
  <si>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</si>
  <si>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</si>
  <si>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</si>
  <si>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</si>
  <si>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</si>
  <si>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</si>
  <si>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</si>
  <si>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</si>
  <si>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</si>
  <si>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</si>
  <si>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</si>
  <si>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</si>
  <si>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</si>
  <si>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</si>
  <si>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</si>
  <si>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</si>
  <si>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</si>
  <si>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</si>
  <si>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</si>
  <si>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</si>
  <si>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</si>
  <si>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</si>
  <si>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</si>
  <si>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</si>
  <si>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</si>
  <si>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</si>
  <si>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</si>
  <si>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</si>
  <si>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</si>
  <si>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</si>
  <si>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</si>
  <si>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</si>
  <si>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</si>
  <si>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</si>
  <si>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</si>
  <si>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</si>
  <si>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</si>
  <si>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</si>
  <si>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</si>
  <si>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</si>
  <si>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</si>
  <si>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</si>
  <si>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</si>
  <si>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</si>
  <si>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</si>
  <si>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</si>
  <si>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</si>
  <si>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</si>
  <si>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</si>
  <si>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</si>
  <si>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</si>
  <si>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</si>
  <si>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</si>
  <si>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</si>
  <si>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</si>
  <si>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</si>
  <si>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</si>
  <si>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</si>
  <si>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</si>
  <si>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</si>
  <si>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</si>
  <si>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</si>
  <si>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</si>
  <si>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</si>
  <si>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</si>
  <si>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</si>
  <si>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</si>
  <si>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</si>
  <si>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</si>
  <si>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</si>
  <si>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</si>
  <si>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</si>
  <si>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</si>
  <si>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</si>
  <si>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</si>
  <si>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</si>
  <si>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</si>
  <si>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</si>
  <si>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</si>
  <si>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</si>
  <si>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</si>
  <si>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</si>
  <si>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</si>
  <si>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</si>
  <si>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</si>
  <si>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</si>
  <si>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</si>
  <si>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</si>
  <si>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</si>
  <si>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</si>
  <si>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</si>
  <si>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</si>
  <si>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</si>
  <si>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</si>
  <si>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</si>
  <si>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</si>
  <si>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</si>
  <si>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</si>
  <si>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</si>
  <si>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</si>
  <si>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</si>
  <si>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</si>
  <si>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</si>
  <si>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</si>
  <si>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</si>
  <si>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</si>
  <si>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</si>
  <si>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</si>
  <si>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</si>
  <si>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</si>
  <si>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</si>
  <si>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</si>
  <si>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</si>
  <si>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</si>
  <si>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</si>
  <si>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</si>
  <si>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</si>
  <si>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</si>
  <si>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</si>
  <si>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</si>
  <si>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</si>
  <si>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</si>
  <si>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</si>
  <si>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</si>
  <si>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</si>
  <si>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</si>
  <si>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</si>
  <si>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</si>
  <si>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</si>
  <si>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</si>
  <si>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</si>
  <si>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</si>
  <si>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</si>
  <si>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</si>
  <si>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</si>
  <si>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</si>
  <si>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</si>
  <si>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</si>
  <si>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</si>
  <si>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</si>
  <si>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</si>
  <si>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</si>
  <si>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</si>
  <si>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</si>
  <si>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</si>
  <si>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</si>
  <si>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</si>
  <si>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</si>
  <si>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</si>
  <si>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</si>
  <si>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</si>
  <si>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</si>
  <si>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</si>
  <si>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</si>
  <si>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</si>
  <si>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</si>
  <si>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</si>
  <si>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</si>
  <si>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</si>
  <si>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</si>
  <si>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</si>
  <si>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</si>
  <si>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</si>
  <si>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</si>
  <si>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</si>
  <si>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</si>
  <si>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</si>
  <si>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</si>
  <si>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</si>
  <si>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</si>
  <si>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</si>
  <si>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</si>
  <si>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</si>
  <si>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</si>
  <si>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</si>
  <si>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</si>
  <si>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</si>
  <si>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</si>
  <si>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</si>
  <si>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</si>
  <si>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</si>
  <si>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</si>
  <si>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</si>
  <si>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</si>
  <si>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</si>
  <si>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</si>
  <si>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</si>
  <si>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</si>
  <si>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</si>
  <si>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</si>
  <si>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</si>
  <si>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</si>
  <si>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</si>
  <si>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</si>
  <si>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</si>
  <si>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</si>
  <si>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</si>
  <si>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</si>
  <si>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</si>
  <si>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</si>
  <si>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</si>
  <si>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</si>
  <si>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</si>
  <si>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</si>
  <si>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</si>
  <si>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</si>
  <si>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</si>
  <si>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</si>
  <si>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</si>
  <si>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</si>
  <si>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</si>
  <si>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</si>
  <si>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</si>
  <si>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</si>
  <si>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</si>
  <si>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</si>
  <si>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</si>
  <si>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</si>
  <si>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</si>
  <si>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</si>
  <si>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</si>
  <si>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</si>
  <si>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</si>
  <si>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</si>
  <si>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</si>
  <si>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</si>
  <si>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</si>
  <si>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</si>
  <si>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</si>
  <si>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</si>
  <si>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</si>
  <si>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</si>
  <si>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</si>
  <si>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</si>
  <si>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</si>
  <si>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</si>
  <si>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</si>
  <si>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</si>
  <si>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</si>
  <si>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</si>
  <si>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</si>
  <si>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</si>
  <si>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</si>
  <si>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</si>
  <si>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</si>
  <si>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</si>
  <si>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</si>
  <si>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</si>
  <si>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</si>
  <si>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</si>
  <si>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</si>
  <si>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</si>
  <si>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</si>
  <si>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</si>
  <si>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</si>
  <si>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</si>
  <si>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</si>
  <si>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</si>
  <si>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</si>
  <si>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</si>
  <si>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</si>
  <si>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</si>
  <si>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</si>
  <si>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</si>
  <si>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</si>
  <si>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</si>
  <si>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</si>
  <si>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</si>
  <si>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</si>
  <si>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</si>
  <si>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</si>
  <si>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</si>
  <si>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</si>
  <si>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</si>
  <si>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</si>
  <si>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</si>
  <si>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</si>
  <si>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</si>
  <si>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</si>
  <si>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</si>
  <si>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</si>
  <si>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</si>
  <si>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</si>
  <si>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</si>
  <si>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</si>
  <si>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</si>
  <si>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</si>
  <si>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</si>
  <si>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</si>
  <si>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</si>
  <si>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</si>
  <si>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</si>
  <si>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</si>
  <si>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</si>
  <si>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</si>
  <si>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</si>
  <si>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</si>
  <si>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</si>
  <si>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</si>
  <si>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</si>
  <si>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</si>
  <si>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</si>
  <si>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</si>
  <si>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</si>
  <si>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</si>
  <si>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</si>
  <si>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</si>
  <si>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</si>
  <si>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</si>
  <si>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</si>
  <si>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</si>
  <si>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</si>
  <si>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</si>
  <si>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</si>
  <si>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</si>
  <si>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</si>
  <si>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</si>
  <si>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</si>
  <si>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</si>
  <si>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</si>
  <si>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</si>
  <si>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</si>
  <si>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</si>
  <si>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</si>
  <si>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</si>
  <si>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</si>
  <si>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</si>
  <si>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</si>
  <si>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</si>
  <si>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</si>
  <si>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</si>
  <si>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</si>
  <si>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</si>
  <si>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</si>
  <si>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</si>
  <si>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</si>
  <si>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</si>
  <si>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</si>
  <si>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</si>
  <si>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</si>
  <si>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</si>
  <si>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</si>
  <si>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</si>
  <si>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</si>
  <si>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</si>
  <si>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</si>
  <si>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</si>
  <si>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</si>
  <si>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</si>
  <si>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</si>
  <si>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</si>
  <si>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</si>
  <si>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</si>
  <si>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</si>
  <si>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</si>
  <si>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</si>
  <si>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</si>
  <si>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</si>
  <si>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</si>
  <si>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</si>
  <si>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</si>
  <si>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</si>
  <si>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</si>
  <si>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</si>
  <si>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</si>
  <si>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</si>
  <si>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</si>
  <si>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</si>
  <si>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</si>
  <si>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</si>
  <si>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</si>
  <si>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</si>
  <si>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</si>
  <si>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</si>
  <si>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</si>
  <si>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</si>
  <si>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</si>
  <si>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</si>
  <si>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</si>
  <si>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</si>
  <si>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</si>
  <si>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</si>
  <si>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</si>
  <si>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</si>
  <si>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</si>
  <si>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</si>
  <si>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</si>
  <si>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</si>
  <si>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</si>
  <si>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</si>
  <si>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</si>
  <si>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</si>
  <si>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</si>
  <si>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</si>
  <si>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</si>
  <si>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</si>
  <si>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</si>
  <si>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</si>
  <si>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</si>
  <si>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</si>
  <si>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</si>
  <si>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</si>
  <si>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</si>
  <si>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</si>
  <si>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</si>
  <si>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</si>
  <si>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</si>
  <si>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</si>
  <si>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</si>
  <si>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</si>
  <si>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</si>
  <si>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</si>
  <si>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</si>
  <si>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</si>
  <si>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</si>
  <si>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</si>
  <si>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</si>
  <si>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</si>
  <si>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</si>
  <si>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</si>
  <si>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</si>
  <si>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</si>
  <si>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</si>
  <si>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</si>
  <si>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</si>
  <si>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</si>
  <si>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</si>
  <si>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</si>
  <si>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</si>
  <si>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</si>
  <si>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</si>
  <si>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</si>
  <si>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</si>
  <si>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</si>
  <si>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</si>
  <si>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</si>
  <si>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</si>
  <si>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</si>
  <si>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</si>
  <si>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</si>
  <si>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</si>
  <si>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</si>
  <si>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</si>
  <si>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</si>
  <si>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</si>
  <si>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</si>
  <si>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</si>
  <si>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</si>
  <si>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</si>
  <si>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</si>
  <si>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</si>
  <si>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</si>
  <si>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</si>
  <si>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</si>
  <si>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</si>
  <si>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</si>
  <si>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</si>
  <si>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</si>
  <si>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</si>
  <si>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</si>
  <si>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</si>
  <si>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</si>
  <si>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</si>
  <si>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</si>
  <si>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</si>
  <si>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</si>
  <si>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</si>
  <si>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</si>
  <si>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</si>
  <si>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</si>
  <si>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</si>
  <si>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</si>
  <si>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</si>
  <si>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</si>
  <si>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</si>
  <si>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</si>
  <si>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</si>
  <si>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</si>
  <si>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</si>
  <si>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</si>
  <si>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</si>
  <si>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</si>
  <si>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</si>
  <si>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</si>
  <si>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</si>
  <si>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</si>
  <si>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</si>
  <si>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</si>
  <si>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</si>
  <si>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</si>
  <si>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</si>
  <si>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</si>
  <si>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</si>
  <si>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</si>
  <si>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</si>
  <si>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</si>
  <si>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</si>
  <si>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</si>
  <si>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</si>
  <si>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</si>
  <si>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</si>
  <si>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</si>
  <si>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</si>
  <si>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</si>
  <si>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</si>
  <si>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</si>
  <si>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</si>
  <si>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</si>
  <si>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</si>
  <si>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</si>
  <si>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</si>
  <si>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</si>
  <si>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</si>
  <si>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</si>
  <si>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</si>
  <si>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</si>
  <si>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</si>
  <si>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</si>
  <si>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</si>
  <si>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</si>
  <si>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</si>
  <si>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</si>
  <si>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</si>
  <si>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</si>
  <si>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</si>
  <si>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</si>
  <si>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</si>
  <si>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</si>
  <si>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</si>
  <si>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</si>
  <si>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</si>
  <si>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</si>
  <si>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</si>
  <si>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</si>
  <si>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</si>
  <si>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</si>
  <si>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</si>
  <si>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</si>
  <si>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</si>
  <si>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</si>
  <si>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</si>
  <si>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</si>
  <si>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</si>
  <si>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</si>
  <si>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</si>
  <si>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</si>
  <si>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</si>
  <si>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</si>
  <si>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</si>
  <si>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</si>
  <si>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</si>
  <si>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</si>
  <si>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</si>
  <si>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</si>
  <si>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</si>
  <si>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</si>
  <si>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</si>
  <si>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</si>
  <si>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</si>
  <si>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</si>
  <si>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</si>
  <si>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</si>
  <si>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</si>
  <si>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</si>
  <si>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</si>
  <si>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</si>
  <si>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</si>
  <si>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</si>
  <si>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</si>
  <si>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</si>
  <si>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</si>
  <si>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</si>
  <si>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</si>
  <si>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</si>
  <si>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</si>
  <si>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</si>
  <si>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</si>
  <si>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</si>
  <si>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</si>
  <si>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</si>
  <si>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</si>
  <si>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</si>
  <si>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</si>
  <si>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</si>
  <si>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</si>
  <si>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</si>
  <si>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</si>
  <si>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</si>
  <si>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</si>
  <si>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</si>
  <si>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</si>
  <si>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</si>
  <si>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</si>
  <si>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</si>
  <si>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</si>
  <si>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</si>
  <si>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</si>
  <si>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</si>
  <si>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</si>
  <si>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</si>
  <si>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</si>
  <si>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</si>
  <si>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</si>
  <si>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</si>
  <si>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</si>
  <si>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</si>
  <si>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</si>
  <si>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</si>
  <si>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</si>
  <si>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</si>
  <si>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</si>
  <si>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</si>
  <si>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</si>
  <si>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</si>
  <si>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</si>
  <si>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</si>
  <si>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</si>
  <si>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</si>
  <si>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</si>
  <si>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</si>
  <si>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</si>
  <si>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</si>
  <si>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</si>
  <si>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</si>
  <si>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</si>
  <si>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</si>
  <si>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</si>
  <si>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</si>
  <si>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</si>
  <si>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</si>
  <si>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</si>
  <si>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</si>
  <si>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</si>
  <si>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</si>
  <si>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</si>
  <si>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</si>
  <si>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</si>
  <si>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</si>
  <si>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</si>
  <si>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</si>
  <si>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</si>
  <si>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</si>
  <si>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</si>
  <si>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</si>
  <si>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</si>
  <si>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</si>
  <si>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</si>
  <si>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</si>
  <si>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</si>
  <si>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</si>
  <si>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</si>
  <si>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</si>
  <si>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</si>
  <si>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</si>
  <si>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</si>
  <si>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</si>
  <si>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</si>
  <si>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</si>
  <si>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</si>
  <si>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</si>
  <si>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</si>
  <si>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</si>
  <si>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</si>
  <si>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</si>
  <si>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</si>
  <si>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</si>
  <si>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</si>
  <si>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</si>
  <si>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</si>
  <si>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</si>
  <si>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</si>
  <si>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</si>
  <si>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</si>
  <si>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</si>
  <si>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</si>
  <si>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</si>
  <si>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</si>
  <si>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</si>
  <si>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</si>
  <si>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</si>
  <si>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</si>
  <si>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</si>
  <si>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</si>
  <si>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</si>
  <si>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</si>
  <si>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</si>
  <si>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</si>
  <si>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</si>
  <si>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</si>
  <si>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</si>
  <si>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</si>
  <si>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</si>
  <si>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</si>
  <si>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</si>
  <si>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</si>
  <si>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</si>
  <si>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</si>
  <si>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</si>
  <si>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</si>
  <si>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</si>
  <si>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</si>
  <si>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</si>
  <si>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</si>
  <si>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</si>
  <si>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</si>
  <si>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</si>
  <si>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</si>
  <si>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</si>
  <si>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</si>
  <si>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</si>
  <si>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</si>
  <si>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</si>
  <si>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</si>
  <si>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</si>
  <si>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</si>
  <si>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</si>
  <si>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</si>
  <si>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</si>
  <si>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</si>
  <si>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</si>
  <si>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</si>
  <si>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</si>
  <si>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</si>
  <si>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</si>
  <si>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</si>
  <si>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</si>
  <si>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</si>
  <si>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</si>
  <si>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</si>
  <si>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</si>
  <si>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</si>
  <si>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</si>
  <si>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</si>
  <si>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</si>
  <si>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</si>
  <si>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</si>
  <si>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</si>
  <si>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</si>
  <si>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</si>
  <si>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</si>
  <si>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</si>
  <si>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</si>
  <si>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</si>
  <si>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</si>
  <si>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</si>
  <si>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</si>
  <si>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</si>
  <si>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</si>
  <si>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</si>
  <si>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</si>
  <si>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</si>
  <si>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</si>
  <si>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</si>
  <si>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</si>
  <si>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</si>
  <si>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</si>
  <si>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</si>
  <si>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</si>
  <si>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</si>
  <si>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</si>
  <si>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</si>
  <si>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</si>
  <si>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</si>
  <si>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</si>
  <si>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</si>
  <si>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</si>
  <si>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</si>
  <si>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</si>
  <si>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</si>
  <si>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</si>
  <si>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</si>
  <si>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</si>
  <si>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</si>
  <si>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</si>
  <si>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</si>
  <si>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</si>
  <si>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</si>
  <si>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</si>
  <si>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</si>
  <si>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</si>
  <si>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</si>
  <si>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</si>
  <si>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</si>
  <si>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</si>
  <si>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</si>
  <si>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</si>
  <si>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</si>
  <si>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</si>
  <si>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</si>
  <si>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</si>
  <si>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</si>
  <si>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</si>
  <si>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</si>
  <si>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</si>
  <si>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</si>
  <si>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</si>
  <si>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</si>
  <si>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</si>
  <si>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</si>
  <si>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</si>
  <si>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</si>
  <si>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</si>
  <si>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</si>
  <si>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</si>
  <si>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</si>
  <si>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</si>
  <si>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</si>
  <si>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</si>
  <si>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</si>
  <si>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</si>
  <si>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</si>
  <si>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</si>
  <si>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</si>
  <si>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</si>
  <si>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</si>
  <si>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</si>
  <si>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</si>
  <si>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</si>
  <si>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</si>
  <si>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</si>
  <si>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</si>
  <si>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</si>
  <si>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</si>
  <si>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</si>
  <si>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</si>
  <si>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</si>
  <si>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</si>
  <si>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</si>
  <si>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</si>
  <si>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</si>
  <si>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</si>
  <si>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</si>
  <si>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</si>
  <si>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</si>
  <si>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</si>
  <si>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</si>
  <si>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</si>
  <si>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</si>
  <si>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</si>
  <si>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</si>
  <si>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</si>
  <si>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</si>
  <si>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</si>
  <si>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</si>
  <si>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</si>
  <si>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</si>
  <si>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</si>
  <si>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</si>
  <si>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</si>
  <si>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</si>
  <si>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</si>
  <si>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</si>
  <si>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</si>
  <si>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</si>
  <si>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</si>
  <si>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</si>
  <si>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</si>
  <si>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</si>
  <si>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</si>
  <si>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</si>
  <si>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</si>
  <si>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</si>
  <si>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</si>
  <si>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</si>
  <si>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</si>
  <si>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</si>
  <si>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</si>
  <si>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</si>
  <si>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</si>
  <si>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</si>
  <si>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</si>
  <si>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</si>
  <si>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</si>
  <si>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</si>
  <si>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</si>
  <si>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</si>
  <si>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</si>
  <si>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</si>
  <si>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</si>
  <si>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</si>
  <si>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</si>
  <si>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</si>
  <si>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</si>
  <si>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</si>
  <si>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</si>
  <si>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</si>
  <si>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</si>
  <si>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</si>
  <si>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</si>
  <si>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</si>
  <si>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</si>
  <si>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</si>
  <si>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</si>
  <si>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</si>
  <si>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</si>
  <si>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</si>
  <si>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</si>
  <si>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</si>
  <si>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</si>
  <si>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</si>
  <si>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</si>
  <si>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</si>
  <si>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</si>
  <si>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</si>
  <si>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</si>
  <si>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</si>
  <si>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</si>
  <si>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</si>
  <si>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</si>
  <si>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</si>
  <si>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</si>
  <si>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</si>
  <si>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</si>
  <si>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</si>
  <si>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</si>
  <si>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</si>
  <si>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</si>
  <si>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</si>
  <si>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</si>
  <si>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</si>
  <si>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</si>
  <si>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</si>
  <si>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</si>
  <si>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</si>
  <si>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</si>
  <si>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</si>
  <si>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</si>
  <si>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</si>
  <si>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</si>
  <si>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</si>
  <si>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</si>
  <si>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</si>
  <si>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</si>
  <si>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</si>
  <si>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</si>
  <si>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</si>
  <si>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</si>
  <si>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</si>
  <si>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</si>
  <si>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</si>
  <si>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</si>
  <si>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</si>
  <si>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</si>
  <si>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</si>
  <si>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</si>
  <si>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</si>
  <si>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</si>
  <si>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</si>
  <si>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</si>
  <si>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</si>
  <si>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</si>
  <si>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</si>
  <si>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</si>
  <si>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</si>
  <si>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</si>
  <si>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</si>
  <si>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</si>
  <si>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</si>
  <si>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</si>
  <si>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</si>
  <si>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</si>
  <si>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</si>
  <si>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</si>
  <si>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</si>
  <si>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</si>
  <si>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</si>
  <si>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</si>
  <si>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</si>
  <si>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</si>
  <si>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</si>
  <si>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</si>
  <si>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</si>
  <si>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</si>
  <si>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</si>
  <si>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</si>
  <si>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</si>
  <si>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</si>
  <si>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</si>
  <si>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</si>
  <si>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</si>
  <si>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</si>
  <si>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</si>
  <si>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</si>
  <si>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</si>
  <si>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</si>
  <si>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</si>
  <si>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</si>
  <si>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</si>
  <si>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</si>
  <si>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</si>
  <si>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</si>
  <si>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</si>
  <si>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</si>
  <si>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</si>
  <si>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</si>
  <si>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</si>
  <si>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</si>
  <si>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</si>
  <si>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</si>
  <si>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</si>
  <si>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</si>
  <si>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</si>
  <si>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</si>
  <si>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</si>
  <si>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</si>
  <si>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</si>
  <si>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</si>
  <si>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</si>
  <si>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</si>
  <si>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</si>
  <si>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</si>
  <si>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</si>
  <si>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</si>
  <si>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</si>
  <si>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</si>
  <si>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</si>
  <si>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</si>
  <si>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</si>
  <si>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</si>
  <si>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</si>
  <si>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</si>
  <si>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</si>
  <si>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</si>
  <si>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</si>
  <si>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</si>
  <si>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</si>
  <si>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</si>
  <si>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</si>
  <si>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</si>
  <si>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</si>
  <si>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</si>
  <si>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</si>
  <si>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</si>
  <si>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</si>
  <si>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</si>
  <si>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</si>
  <si>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</si>
  <si>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</si>
  <si>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</si>
  <si>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</si>
  <si>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</si>
  <si>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</si>
  <si>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</si>
  <si>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</si>
  <si>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</si>
  <si>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</si>
  <si>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</si>
  <si>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</si>
  <si>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</si>
  <si>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</si>
  <si>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</si>
  <si>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</si>
  <si>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</si>
  <si>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</si>
  <si>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</si>
  <si>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</si>
  <si>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</si>
  <si>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</si>
  <si>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</si>
  <si>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</si>
  <si>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</si>
  <si>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</si>
  <si>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</si>
  <si>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</si>
  <si>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</si>
  <si>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</si>
  <si>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</si>
  <si>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</si>
  <si>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</si>
  <si>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</si>
  <si>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</si>
  <si>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</si>
  <si>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</si>
  <si>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</si>
  <si>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</si>
  <si>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</si>
  <si>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</si>
  <si>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</si>
  <si>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</si>
  <si>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</si>
  <si>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</si>
  <si>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</si>
  <si>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</si>
  <si>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</si>
  <si>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</si>
  <si>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</si>
  <si>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</si>
  <si>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</si>
  <si>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</si>
  <si>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</si>
  <si>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</si>
  <si>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</si>
  <si>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</si>
  <si>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</si>
  <si>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</si>
  <si>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</si>
  <si>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</si>
  <si>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</si>
  <si>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</si>
  <si>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</si>
  <si>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</si>
  <si>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</si>
  <si>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</si>
  <si>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</si>
  <si>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</si>
  <si>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</si>
  <si>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</si>
  <si>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</si>
  <si>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</si>
  <si>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</si>
  <si>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</si>
  <si>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</si>
  <si>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</si>
  <si>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</si>
  <si>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</si>
  <si>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</si>
  <si>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</si>
  <si>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</si>
  <si>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</si>
  <si>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</si>
  <si>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</si>
  <si>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</si>
  <si>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</si>
  <si>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</si>
  <si>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</si>
  <si>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</si>
  <si>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</si>
  <si>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</si>
  <si>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</si>
  <si>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</si>
  <si>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</si>
  <si>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</si>
  <si>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</si>
  <si>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</si>
  <si>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</si>
  <si>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</si>
  <si>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</si>
  <si>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</si>
  <si>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</si>
  <si>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</si>
  <si>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</si>
  <si>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</si>
  <si>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</si>
  <si>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</si>
  <si>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</si>
  <si>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</si>
  <si>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</si>
  <si>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</si>
  <si>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</si>
  <si>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</si>
  <si>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</si>
  <si>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</si>
  <si>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</si>
  <si>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</si>
  <si>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</si>
  <si>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</si>
  <si>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</si>
  <si>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</si>
  <si>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</si>
  <si>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</si>
  <si>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</si>
  <si>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</si>
  <si>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</si>
  <si>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</si>
  <si>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</si>
  <si>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</si>
  <si>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</si>
  <si>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</si>
  <si>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</si>
  <si>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</si>
  <si>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</si>
  <si>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</si>
  <si>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</si>
  <si>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</si>
  <si>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</si>
  <si>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</si>
  <si>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</si>
  <si>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</si>
  <si>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</si>
  <si>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</si>
  <si>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</si>
  <si>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</si>
  <si>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</si>
  <si>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</si>
  <si>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</si>
  <si>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</si>
  <si>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</si>
  <si>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</si>
  <si>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</si>
  <si>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</si>
  <si>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</si>
  <si>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</si>
  <si>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</si>
  <si>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</si>
  <si>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</si>
  <si>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</si>
  <si>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</si>
  <si>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</si>
  <si>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</si>
  <si>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</si>
  <si>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</si>
  <si>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</si>
  <si>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</si>
  <si>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</si>
  <si>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</si>
  <si>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</si>
  <si>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</si>
  <si>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</si>
  <si>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</si>
  <si>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</si>
  <si>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</si>
  <si>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</si>
  <si>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</si>
  <si>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</si>
  <si>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</si>
  <si>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</si>
  <si>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</si>
  <si>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</si>
  <si>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</si>
  <si>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</si>
  <si>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</si>
  <si>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</si>
  <si>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</si>
  <si>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</si>
  <si>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</si>
  <si>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</si>
  <si>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</si>
  <si>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</si>
  <si>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</si>
  <si>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</si>
  <si>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</si>
  <si>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</si>
  <si>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</si>
  <si>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</si>
  <si>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</si>
  <si>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</si>
  <si>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</si>
  <si>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</si>
  <si>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</si>
  <si>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</si>
  <si>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</si>
  <si>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</si>
  <si>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</si>
  <si>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</si>
  <si>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</si>
  <si>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</si>
  <si>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</si>
  <si>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</si>
  <si>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</si>
  <si>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</si>
  <si>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</si>
  <si>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</si>
  <si>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</si>
  <si>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</si>
  <si>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</si>
  <si>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</si>
  <si>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</si>
  <si>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</si>
  <si>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</si>
  <si>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</si>
  <si>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</si>
  <si>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</si>
  <si>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</si>
  <si>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</si>
  <si>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</si>
  <si>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</si>
  <si>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</si>
  <si>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</si>
  <si>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</si>
  <si>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</si>
  <si>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</si>
  <si>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</si>
  <si>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</si>
  <si>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</si>
  <si>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</si>
  <si>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</si>
  <si>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</si>
  <si>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</si>
  <si>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</si>
  <si>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</si>
  <si>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</si>
  <si>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</si>
  <si>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</si>
  <si>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</si>
  <si>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</si>
  <si>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</si>
  <si>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</si>
  <si>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</si>
  <si>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</si>
  <si>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</si>
  <si>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</si>
  <si>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</si>
  <si>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</si>
  <si>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</si>
  <si>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</si>
  <si>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</si>
  <si>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</si>
  <si>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</si>
  <si>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</si>
  <si>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</si>
  <si>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</si>
  <si>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</si>
  <si>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</si>
  <si>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</si>
  <si>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</si>
  <si>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</si>
  <si>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</si>
  <si>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</si>
  <si>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</si>
  <si>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</si>
  <si>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</si>
  <si>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</si>
  <si>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</si>
  <si>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</si>
  <si>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</si>
  <si>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</si>
  <si>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</si>
  <si>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</si>
  <si>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</si>
  <si>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</si>
  <si>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</si>
  <si>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</si>
  <si>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</si>
  <si>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</si>
  <si>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</si>
  <si>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</si>
  <si>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</si>
  <si>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</si>
  <si>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</si>
  <si>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</si>
  <si>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</si>
  <si>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</si>
  <si>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</si>
  <si>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</si>
  <si>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</si>
  <si>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</si>
  <si>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</si>
  <si>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</si>
  <si>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</si>
  <si>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</si>
  <si>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</si>
  <si>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</si>
  <si>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</si>
  <si>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</si>
  <si>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</si>
  <si>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</si>
  <si>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</si>
  <si>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</si>
  <si>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</si>
  <si>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</si>
  <si>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</si>
  <si>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</si>
  <si>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</si>
  <si>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</si>
  <si>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</si>
  <si>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</si>
  <si>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</si>
  <si>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</si>
  <si>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</si>
  <si>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</si>
  <si>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</si>
  <si>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</si>
  <si>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</si>
  <si>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</si>
  <si>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</si>
  <si>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</si>
  <si>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</si>
  <si>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</si>
  <si>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</si>
  <si>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</si>
  <si>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</si>
  <si>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</si>
  <si>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</si>
  <si>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</si>
  <si>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</si>
  <si>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</si>
  <si>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</si>
  <si>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</si>
  <si>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</si>
  <si>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</si>
  <si>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</si>
  <si>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</si>
  <si>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</si>
  <si>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</si>
  <si>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</si>
  <si>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</si>
  <si>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</si>
  <si>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</si>
  <si>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</si>
  <si>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</si>
  <si>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</si>
  <si>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</si>
  <si>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</si>
  <si>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</si>
  <si>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</si>
  <si>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</si>
  <si>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</si>
  <si>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</si>
  <si>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</si>
  <si>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</si>
  <si>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</si>
  <si>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</si>
  <si>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</si>
  <si>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</si>
  <si>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</si>
  <si>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</si>
  <si>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</si>
  <si>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</si>
  <si>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</si>
  <si>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</si>
  <si>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</si>
  <si>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</si>
  <si>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</si>
  <si>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</si>
  <si>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</si>
  <si>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</si>
  <si>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</si>
  <si>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</si>
  <si>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</si>
  <si>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</si>
  <si>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</si>
  <si>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</si>
  <si>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</si>
  <si>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</si>
  <si>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</si>
  <si>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</si>
  <si>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</si>
  <si>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</si>
  <si>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</si>
  <si>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</si>
  <si>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</si>
  <si>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</si>
  <si>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</si>
  <si>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</si>
  <si>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</si>
  <si>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</si>
  <si>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</si>
  <si>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</si>
  <si>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</si>
  <si>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</si>
  <si>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</si>
  <si>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</si>
  <si>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</si>
  <si>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</si>
  <si>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</si>
  <si>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</si>
  <si>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</si>
  <si>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</si>
  <si>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</si>
  <si>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</si>
  <si>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</si>
  <si>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</si>
  <si>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</si>
  <si>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</si>
  <si>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</si>
  <si>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</si>
  <si>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</si>
  <si>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</si>
  <si>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</si>
  <si>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</si>
  <si>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</si>
  <si>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</si>
  <si>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</si>
  <si>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</si>
  <si>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</si>
  <si>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</si>
  <si>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</si>
  <si>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</si>
  <si>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</si>
  <si>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</si>
  <si>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</si>
  <si>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</si>
  <si>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</si>
  <si>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</si>
  <si>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</si>
  <si>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</si>
  <si>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</si>
  <si>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</si>
  <si>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</si>
  <si>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</si>
  <si>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</si>
  <si>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</si>
  <si>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</si>
  <si>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</si>
  <si>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</si>
  <si>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</si>
  <si>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</si>
  <si>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</si>
  <si>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</si>
  <si>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</si>
  <si>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</si>
  <si>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</si>
  <si>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</si>
  <si>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</si>
  <si>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</si>
  <si>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</si>
  <si>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</si>
  <si>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</si>
  <si>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</si>
  <si>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</si>
  <si>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</si>
  <si>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</si>
  <si>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</si>
  <si>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</si>
  <si>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</si>
  <si>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</si>
  <si>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</si>
  <si>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</si>
  <si>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</si>
  <si>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</si>
  <si>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</si>
  <si>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</si>
  <si>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</si>
  <si>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</si>
  <si>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</si>
  <si>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</si>
  <si>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</si>
  <si>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</si>
  <si>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</si>
  <si>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</si>
  <si>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</si>
  <si>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</si>
  <si>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</si>
  <si>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</si>
  <si>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</si>
  <si>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</si>
  <si>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</si>
  <si>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</si>
  <si>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</si>
  <si>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</si>
  <si>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</si>
  <si>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</si>
  <si>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</si>
  <si>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</si>
  <si>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</si>
  <si>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</si>
  <si>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</si>
  <si>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</si>
  <si>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</si>
  <si>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</si>
  <si>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</si>
  <si>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</si>
  <si>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</si>
  <si>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</si>
  <si>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</si>
  <si>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</si>
  <si>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</si>
  <si>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</si>
  <si>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</si>
  <si>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</si>
  <si>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</si>
  <si>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</si>
  <si>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</si>
  <si>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</si>
  <si>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</si>
  <si>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</si>
  <si>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</si>
  <si>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</si>
  <si>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</si>
  <si>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</si>
  <si>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</si>
  <si>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</si>
  <si>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</si>
  <si>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</si>
  <si>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</si>
  <si>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</si>
  <si>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</si>
  <si>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</si>
  <si>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</si>
  <si>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</si>
  <si>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</si>
  <si>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</si>
  <si>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</si>
  <si>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</si>
  <si>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</si>
  <si>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</si>
  <si>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</si>
  <si>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</si>
  <si>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</si>
  <si>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</si>
  <si>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</si>
  <si>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</si>
  <si>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</si>
  <si>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</si>
  <si>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</si>
  <si>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</si>
  <si>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</si>
  <si>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</si>
  <si>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</si>
  <si>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</si>
  <si>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</si>
  <si>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</si>
  <si>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</si>
  <si>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</si>
  <si>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</si>
  <si>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</si>
  <si>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</si>
  <si>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</si>
  <si>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</si>
  <si>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</si>
  <si>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</si>
  <si>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</si>
  <si>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</si>
  <si>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</si>
  <si>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</si>
  <si>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</si>
  <si>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</si>
  <si>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</si>
  <si>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</si>
  <si>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</si>
  <si>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</si>
  <si>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</si>
  <si>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</si>
  <si>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</si>
  <si>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</si>
  <si>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</si>
  <si>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</si>
  <si>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</si>
  <si>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</si>
  <si>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</si>
  <si>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</si>
  <si>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</si>
  <si>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</si>
  <si>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</si>
  <si>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</si>
  <si>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</si>
  <si>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</si>
  <si>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</si>
  <si>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</si>
  <si>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</si>
  <si>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</si>
  <si>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</si>
  <si>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</si>
  <si>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</si>
  <si>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</si>
  <si>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</si>
  <si>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</si>
  <si>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</si>
  <si>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</si>
  <si>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</si>
  <si>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</si>
  <si>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</si>
  <si>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</si>
  <si>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</si>
  <si>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</si>
  <si>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</si>
  <si>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</si>
  <si>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</si>
  <si>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</si>
  <si>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</si>
  <si>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</si>
  <si>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</si>
  <si>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</si>
  <si>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</si>
  <si>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</si>
  <si>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</si>
  <si>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</si>
  <si>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</si>
  <si>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</si>
  <si>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</si>
  <si>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</si>
  <si>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</si>
  <si>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</si>
  <si>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</si>
  <si>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</si>
  <si>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</si>
  <si>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</si>
  <si>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</si>
  <si>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</si>
  <si>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</si>
  <si>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</si>
  <si>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</si>
  <si>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</si>
  <si>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</si>
  <si>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</si>
  <si>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</si>
  <si>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</si>
  <si>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</si>
  <si>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</si>
  <si>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</si>
  <si>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</si>
  <si>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</si>
  <si>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</si>
  <si>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</si>
  <si>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</si>
  <si>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</si>
  <si>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</si>
  <si>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</si>
  <si>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</si>
  <si>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</si>
  <si>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</si>
  <si>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</si>
  <si>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</si>
  <si>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</si>
  <si>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</si>
  <si>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</si>
  <si>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</si>
  <si>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</si>
  <si>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</si>
  <si>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</si>
  <si>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</si>
  <si>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</si>
  <si>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</si>
  <si>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</si>
  <si>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</si>
  <si>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</si>
  <si>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</si>
  <si>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</si>
  <si>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</si>
  <si>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</si>
  <si>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</si>
  <si>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</si>
  <si>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</si>
  <si>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</si>
  <si>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</si>
  <si>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</si>
  <si>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</si>
  <si>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</si>
  <si>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</si>
  <si>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</si>
  <si>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</si>
  <si>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</si>
  <si>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</si>
  <si>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</si>
  <si>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</si>
  <si>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</si>
  <si>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</si>
  <si>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</si>
  <si>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</si>
  <si>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</si>
  <si>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</si>
  <si>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</si>
  <si>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</si>
  <si>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</si>
  <si>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</si>
  <si>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</si>
  <si>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</si>
  <si>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</si>
  <si>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</si>
  <si>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</si>
  <si>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</si>
  <si>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</si>
  <si>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</si>
  <si>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</si>
  <si>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</si>
  <si>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</si>
  <si>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</si>
  <si>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</si>
  <si>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</si>
  <si>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</si>
  <si>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</si>
  <si>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</si>
  <si>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</si>
  <si>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</si>
  <si>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</si>
  <si>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</si>
  <si>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</si>
  <si>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</si>
  <si>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</si>
  <si>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</si>
  <si>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</si>
  <si>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</si>
  <si>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</si>
  <si>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</si>
  <si>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</si>
  <si>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</si>
  <si>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</si>
  <si>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</si>
  <si>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</si>
  <si>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</si>
  <si>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</si>
  <si>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</si>
  <si>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</si>
  <si>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</si>
  <si>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</si>
  <si>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</si>
  <si>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</si>
  <si>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</si>
  <si>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</si>
  <si>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</si>
  <si>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</si>
  <si>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</si>
  <si>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</si>
  <si>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</si>
  <si>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</si>
  <si>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</si>
  <si>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</si>
  <si>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</si>
  <si>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</si>
  <si>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</si>
  <si>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</si>
  <si>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</si>
  <si>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</si>
  <si>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</si>
  <si>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</si>
  <si>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</si>
  <si>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</si>
  <si>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</si>
  <si>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</si>
  <si>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</si>
  <si>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</si>
  <si>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</si>
  <si>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</si>
  <si>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</si>
  <si>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</si>
  <si>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</si>
  <si>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</si>
  <si>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</si>
  <si>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</si>
  <si>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</si>
  <si>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</si>
  <si>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</si>
  <si>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</si>
  <si>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</si>
  <si>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</si>
  <si>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</si>
  <si>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</si>
  <si>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</si>
  <si>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</si>
  <si>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</si>
  <si>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</si>
  <si>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</si>
  <si>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</si>
  <si>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</si>
  <si>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</si>
  <si>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</si>
  <si>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</si>
  <si>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</si>
  <si>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</si>
  <si>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</si>
  <si>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</si>
  <si>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</si>
  <si>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</si>
  <si>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</si>
  <si>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</si>
  <si>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</si>
  <si>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</si>
  <si>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</si>
  <si>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</si>
  <si>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</si>
  <si>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</si>
  <si>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</si>
  <si>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</si>
  <si>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</si>
  <si>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</si>
  <si>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</si>
  <si>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</si>
  <si>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</si>
  <si>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</si>
  <si>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</si>
  <si>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</si>
  <si>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</si>
  <si>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</si>
  <si>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</si>
  <si>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</si>
  <si>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</si>
  <si>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</si>
  <si>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</si>
  <si>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</si>
  <si>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</si>
  <si>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</si>
  <si>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</si>
  <si>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</si>
  <si>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</si>
  <si>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</si>
  <si>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</si>
  <si>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</si>
  <si>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</si>
  <si>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</si>
  <si>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</si>
  <si>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</si>
  <si>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</si>
  <si>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</si>
  <si>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</si>
  <si>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</si>
  <si>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</si>
  <si>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</si>
  <si>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</si>
  <si>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</si>
  <si>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</si>
  <si>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</si>
  <si>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</si>
  <si>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</si>
  <si>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</si>
  <si>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</si>
  <si>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</si>
  <si>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</si>
  <si>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</si>
  <si>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</si>
  <si>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</si>
  <si>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</si>
  <si>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</si>
  <si>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</si>
  <si>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</si>
  <si>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</si>
  <si>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</si>
  <si>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</si>
  <si>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</si>
  <si>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</si>
  <si>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</si>
  <si>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</si>
  <si>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</si>
  <si>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</si>
  <si>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</si>
  <si>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</si>
  <si>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</si>
  <si>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</si>
  <si>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</si>
  <si>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</si>
  <si>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</si>
  <si>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</si>
  <si>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</si>
  <si>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</si>
  <si>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</si>
  <si>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</si>
  <si>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</si>
  <si>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</si>
  <si>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</si>
  <si>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</si>
  <si>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</si>
  <si>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</si>
  <si>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</si>
  <si>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</si>
  <si>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</si>
  <si>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</si>
  <si>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</si>
  <si>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</si>
  <si>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</si>
  <si>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</si>
  <si>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</si>
  <si>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</si>
  <si>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</si>
  <si>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</si>
  <si>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</si>
  <si>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</si>
  <si>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</si>
  <si>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</si>
  <si>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</si>
  <si>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</si>
  <si>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</si>
  <si>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</si>
  <si>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</si>
  <si>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</si>
  <si>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</si>
  <si>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</si>
  <si>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</si>
  <si>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</si>
  <si>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</si>
  <si>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</si>
  <si>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</si>
  <si>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</si>
  <si>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</si>
  <si>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</si>
  <si>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</si>
  <si>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</si>
  <si>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</si>
  <si>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</si>
  <si>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</si>
  <si>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</si>
  <si>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</si>
  <si>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</si>
  <si>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</si>
  <si>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</si>
  <si>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</si>
  <si>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</si>
  <si>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</si>
  <si>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</si>
  <si>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</si>
  <si>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</si>
  <si>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</si>
  <si>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</si>
  <si>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</si>
  <si>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</si>
  <si>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</si>
  <si>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</si>
  <si>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</si>
  <si>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</si>
  <si>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</si>
  <si>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</si>
  <si>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</si>
  <si>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</si>
  <si>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</si>
  <si>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</si>
  <si>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</si>
  <si>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</si>
  <si>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</si>
  <si>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</si>
  <si>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</si>
  <si>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</si>
  <si>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</si>
  <si>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</si>
  <si>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</si>
  <si>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</si>
  <si>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</si>
  <si>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</si>
  <si>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</si>
  <si>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</si>
  <si>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</si>
  <si>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</si>
  <si>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</si>
  <si>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</si>
  <si>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</si>
  <si>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</si>
  <si>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</si>
  <si>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</si>
  <si>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</si>
  <si>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</si>
  <si>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</si>
  <si>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</si>
  <si>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</si>
  <si>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</si>
  <si>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</si>
  <si>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</si>
  <si>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</si>
  <si>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</si>
  <si>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</si>
  <si>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</si>
  <si>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</si>
  <si>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</si>
  <si>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</si>
  <si>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</si>
  <si>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</si>
  <si>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</si>
  <si>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</si>
  <si>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</si>
  <si>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</si>
  <si>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</si>
  <si>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</si>
  <si>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</si>
  <si>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</si>
  <si>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</si>
  <si>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</si>
  <si>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</si>
  <si>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</si>
  <si>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</si>
  <si>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</si>
  <si>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</si>
  <si>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</si>
  <si>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</si>
  <si>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</si>
  <si>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</si>
  <si>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</si>
  <si>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</si>
  <si>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</si>
  <si>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</si>
  <si>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</si>
  <si>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</si>
  <si>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</si>
  <si>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</si>
  <si>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</si>
  <si>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</si>
  <si>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</si>
  <si>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</si>
  <si>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</si>
  <si>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</si>
  <si>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</si>
  <si>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</si>
  <si>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</si>
  <si>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</si>
  <si>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</si>
  <si>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</si>
  <si>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</si>
  <si>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</si>
  <si>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</si>
  <si>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</si>
  <si>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</si>
  <si>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</si>
  <si>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</si>
  <si>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</si>
  <si>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</si>
  <si>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</si>
  <si>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</si>
  <si>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</si>
  <si>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</si>
  <si>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</si>
  <si>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</si>
  <si>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</si>
  <si>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</si>
  <si>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</si>
  <si>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</si>
  <si>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</si>
  <si>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</si>
  <si>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</si>
  <si>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</si>
  <si>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</si>
  <si>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</si>
  <si>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</si>
  <si>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</si>
  <si>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</si>
  <si>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</si>
  <si>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</si>
  <si>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</si>
  <si>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</si>
  <si>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</si>
  <si>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</si>
  <si>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</si>
  <si>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</si>
  <si>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</si>
  <si>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</si>
  <si>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</si>
  <si>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</si>
  <si>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</si>
  <si>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</si>
  <si>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</si>
  <si>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</si>
  <si>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</si>
  <si>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</si>
  <si>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</si>
  <si>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</si>
  <si>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</si>
  <si>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</si>
  <si>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</si>
  <si>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</si>
  <si>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</si>
  <si>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</si>
  <si>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</si>
  <si>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</si>
  <si>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</si>
  <si>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</si>
  <si>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</si>
  <si>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</si>
  <si>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</si>
  <si>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</si>
  <si>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</si>
  <si>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</si>
  <si>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</si>
  <si>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</si>
  <si>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</si>
  <si>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</si>
  <si>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</si>
  <si>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</si>
  <si>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</si>
  <si>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</si>
  <si>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</si>
  <si>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</si>
  <si>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</si>
  <si>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</si>
  <si>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</si>
  <si>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</si>
  <si>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</si>
  <si>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</si>
  <si>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</si>
  <si>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</si>
  <si>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</si>
  <si>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</si>
  <si>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</si>
  <si>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</si>
  <si>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</si>
  <si>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</si>
  <si>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</si>
  <si>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</si>
  <si>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</si>
  <si>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</si>
  <si>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</si>
  <si>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</si>
  <si>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</si>
  <si>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</si>
  <si>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</si>
  <si>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</si>
  <si>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</si>
  <si>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</si>
  <si>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</si>
  <si>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</si>
  <si>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</si>
  <si>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</si>
  <si>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</si>
  <si>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</si>
  <si>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</si>
  <si>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</si>
  <si>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</si>
  <si>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</si>
  <si>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</si>
  <si>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</si>
  <si>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</si>
  <si>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</si>
  <si>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</si>
  <si>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</si>
  <si>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</si>
  <si>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</si>
  <si>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</si>
  <si>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</si>
  <si>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</si>
  <si>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</si>
  <si>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</si>
  <si>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</si>
  <si>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</si>
  <si>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</si>
  <si>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</si>
  <si>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</si>
  <si>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</si>
  <si>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</si>
  <si>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</si>
  <si>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</si>
  <si>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</si>
  <si>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</si>
  <si>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</si>
  <si>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</si>
  <si>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</si>
  <si>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</si>
  <si>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</si>
  <si>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</si>
  <si>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</si>
  <si>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</si>
  <si>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</si>
  <si>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</si>
  <si>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</si>
  <si>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</si>
  <si>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</si>
  <si>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</si>
  <si>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</si>
  <si>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</si>
  <si>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</si>
  <si>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</si>
  <si>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</si>
  <si>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</si>
  <si>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</si>
  <si>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</si>
  <si>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</si>
  <si>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</si>
  <si>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</si>
  <si>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</si>
  <si>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</si>
  <si>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</si>
  <si>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</si>
  <si>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</si>
  <si>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</si>
  <si>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</si>
  <si>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</si>
  <si>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</si>
  <si>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</si>
  <si>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</si>
  <si>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</si>
  <si>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</si>
  <si>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</si>
  <si>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</si>
  <si>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</si>
  <si>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</si>
  <si>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</si>
  <si>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</si>
  <si>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</si>
  <si>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</si>
  <si>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</si>
  <si>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</si>
  <si>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</si>
  <si>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</si>
  <si>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</si>
  <si>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</si>
  <si>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</si>
  <si>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</si>
  <si>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</si>
  <si>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</si>
  <si>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</si>
  <si>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</si>
  <si>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</si>
  <si>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</si>
  <si>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</si>
  <si>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</si>
  <si>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</si>
  <si>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</si>
  <si>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</si>
  <si>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</si>
  <si>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</si>
  <si>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</si>
  <si>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</si>
  <si>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</si>
  <si>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</si>
  <si>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</si>
  <si>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</si>
  <si>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</si>
  <si>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</si>
  <si>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</si>
  <si>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</si>
  <si>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</si>
  <si>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</si>
  <si>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</si>
  <si>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</si>
  <si>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</si>
  <si>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</si>
  <si>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</si>
  <si>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</si>
  <si>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</si>
  <si>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</si>
  <si>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</si>
  <si>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</si>
  <si>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</si>
  <si>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</si>
  <si>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</si>
  <si>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</si>
  <si>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</si>
  <si>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</si>
  <si>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</si>
  <si>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</si>
  <si>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</si>
  <si>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</si>
  <si>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</si>
  <si>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</si>
  <si>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</si>
  <si>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</si>
  <si>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</si>
  <si>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</si>
  <si>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</si>
  <si>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</si>
  <si>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</si>
  <si>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</si>
  <si>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</si>
  <si>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</si>
  <si>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</si>
  <si>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</si>
  <si>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</si>
  <si>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</si>
  <si>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</si>
  <si>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</si>
  <si>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</si>
  <si>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</si>
  <si>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</si>
  <si>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</si>
  <si>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</si>
  <si>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</si>
  <si>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</si>
  <si>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</si>
  <si>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</si>
  <si>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</si>
  <si>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</si>
  <si>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</si>
  <si>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</si>
  <si>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</si>
  <si>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</si>
  <si>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</si>
  <si>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</si>
  <si>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</si>
  <si>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</si>
  <si>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</si>
  <si>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</si>
  <si>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</si>
  <si>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</si>
  <si>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</si>
  <si>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</si>
  <si>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</si>
  <si>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</si>
  <si>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</si>
  <si>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</si>
  <si>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</si>
  <si>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</si>
  <si>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</si>
  <si>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</si>
  <si>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</si>
  <si>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</si>
  <si>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</si>
  <si>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</si>
  <si>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</si>
  <si>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</si>
  <si>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</si>
  <si>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</si>
  <si>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</si>
  <si>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</si>
  <si>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</si>
  <si>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</si>
  <si>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</si>
  <si>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</si>
  <si>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</si>
  <si>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</si>
  <si>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</si>
  <si>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</si>
  <si>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</si>
  <si>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</si>
  <si>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</si>
  <si>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</si>
  <si>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</si>
  <si>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</si>
  <si>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</si>
  <si>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</si>
  <si>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</si>
  <si>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</si>
  <si>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</si>
  <si>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</si>
  <si>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</si>
  <si>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</si>
  <si>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</si>
  <si>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</si>
  <si>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</si>
  <si>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</si>
  <si>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</si>
  <si>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</si>
  <si>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</si>
  <si>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</si>
  <si>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</si>
  <si>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</si>
  <si>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</si>
  <si>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</si>
  <si>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</si>
  <si>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</si>
  <si>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</si>
  <si>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</si>
  <si>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</si>
  <si>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</si>
  <si>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</si>
  <si>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</si>
  <si>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</si>
  <si>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</si>
  <si>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</si>
  <si>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</si>
  <si>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</si>
  <si>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</si>
  <si>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</si>
  <si>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</si>
  <si>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</si>
  <si>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</si>
  <si>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</si>
  <si>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</si>
  <si>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</si>
  <si>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</si>
  <si>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</si>
  <si>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</si>
  <si>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</si>
  <si>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</si>
  <si>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</si>
  <si>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</si>
  <si>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</si>
  <si>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</si>
  <si>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</si>
  <si>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</si>
  <si>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</si>
  <si>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</si>
  <si>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</si>
  <si>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</si>
  <si>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</si>
  <si>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</si>
  <si>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</si>
  <si>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</si>
  <si>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</si>
  <si>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</si>
  <si>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</si>
  <si>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</si>
  <si>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</si>
  <si>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</si>
  <si>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</si>
  <si>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</si>
  <si>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</si>
  <si>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</si>
  <si>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</si>
  <si>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</si>
  <si>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</si>
  <si>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</si>
  <si>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</si>
  <si>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</si>
  <si>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</si>
  <si>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</si>
  <si>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</si>
  <si>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</si>
  <si>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</si>
  <si>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</si>
  <si>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</si>
  <si>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</si>
  <si>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</si>
  <si>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</si>
  <si>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</si>
  <si>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</si>
  <si>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</si>
  <si>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</si>
  <si>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</si>
  <si>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</si>
  <si>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</si>
  <si>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</si>
  <si>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</si>
  <si>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</si>
  <si>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</si>
  <si>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</si>
  <si>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</si>
  <si>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</si>
  <si>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</si>
  <si>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</si>
  <si>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</si>
  <si>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</si>
  <si>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</si>
  <si>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</si>
  <si>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</si>
  <si>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</si>
  <si>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</si>
  <si>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</si>
  <si>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</si>
  <si>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</si>
  <si>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</si>
  <si>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</si>
  <si>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</si>
  <si>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</si>
  <si>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</si>
  <si>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</si>
  <si>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</si>
  <si>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</si>
  <si>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</si>
  <si>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</si>
  <si>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</si>
  <si>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</si>
  <si>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</si>
  <si>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</si>
  <si>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</si>
  <si>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</si>
  <si>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</si>
  <si>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</si>
  <si>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</si>
  <si>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</si>
  <si>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</si>
  <si>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</si>
  <si>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</si>
  <si>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</si>
  <si>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</si>
  <si>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</si>
  <si>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</si>
  <si>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</si>
  <si>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</si>
  <si>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</si>
  <si>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</si>
  <si>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</si>
  <si>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</si>
  <si>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</si>
  <si>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</si>
  <si>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</si>
  <si>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</si>
  <si>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</si>
  <si>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</si>
  <si>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</si>
  <si>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</si>
  <si>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</si>
  <si>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</si>
  <si>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</si>
  <si>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</si>
  <si>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</si>
  <si>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</si>
  <si>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</si>
  <si>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</si>
  <si>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</si>
  <si>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</si>
  <si>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</si>
  <si>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</si>
  <si>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</si>
  <si>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</si>
  <si>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</si>
  <si>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</si>
  <si>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</si>
  <si>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</si>
  <si>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</si>
  <si>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</si>
  <si>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</si>
  <si>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</si>
  <si>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</si>
  <si>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</si>
  <si>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</si>
  <si>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</si>
  <si>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</si>
  <si>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</si>
  <si>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</si>
  <si>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</si>
  <si>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</si>
  <si>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</si>
  <si>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</si>
  <si>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</si>
  <si>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</si>
  <si>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</si>
  <si>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</si>
  <si>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</si>
  <si>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</si>
  <si>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</si>
  <si>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</si>
  <si>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</si>
  <si>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</si>
  <si>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</si>
  <si>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</si>
  <si>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</si>
  <si>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</si>
  <si>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</si>
  <si>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</si>
  <si>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</si>
  <si>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</si>
  <si>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</si>
  <si>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</si>
  <si>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</si>
  <si>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</si>
  <si>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</si>
  <si>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</si>
  <si>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</si>
  <si>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</si>
  <si>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</si>
  <si>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</si>
  <si>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</si>
  <si>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</si>
  <si>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</si>
  <si>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</si>
  <si>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</si>
  <si>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</si>
  <si>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</si>
  <si>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</si>
  <si>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</si>
  <si>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</si>
  <si>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</si>
  <si>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</si>
  <si>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</si>
  <si>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</si>
  <si>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</si>
  <si>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</si>
  <si>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</si>
  <si>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</si>
  <si>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</si>
  <si>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</si>
  <si>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</si>
  <si>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</si>
  <si>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</si>
  <si>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</si>
  <si>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</si>
  <si>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</si>
  <si>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</si>
  <si>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</si>
  <si>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</si>
  <si>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</si>
  <si>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</si>
  <si>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</si>
  <si>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</si>
  <si>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</si>
  <si>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</si>
  <si>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</si>
  <si>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</si>
  <si>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</si>
  <si>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</si>
  <si>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</si>
  <si>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</si>
  <si>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</si>
  <si>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</si>
  <si>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</si>
  <si>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</si>
  <si>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</si>
  <si>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</si>
  <si>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</si>
  <si>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</si>
  <si>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</si>
  <si>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</si>
  <si>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</si>
  <si>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</si>
  <si>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</si>
  <si>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</si>
  <si>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</si>
  <si>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</si>
  <si>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</si>
  <si>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</si>
  <si>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</si>
  <si>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</si>
  <si>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</si>
  <si>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</si>
  <si>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</si>
  <si>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</si>
  <si>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</si>
  <si>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</si>
  <si>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</si>
  <si>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</si>
  <si>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</si>
  <si>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</si>
  <si>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</si>
  <si>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</si>
  <si>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</si>
  <si>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</si>
  <si>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</si>
  <si>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</si>
  <si>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</si>
  <si>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</si>
  <si>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</si>
  <si>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</si>
  <si>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</si>
  <si>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</si>
  <si>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</si>
  <si>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</si>
  <si>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</si>
  <si>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</si>
  <si>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</si>
  <si>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</si>
  <si>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</si>
  <si>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</si>
  <si>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</si>
  <si>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</si>
  <si>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</si>
  <si>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</si>
  <si>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</si>
  <si>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</si>
  <si>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</si>
  <si>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</si>
  <si>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</si>
  <si>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</si>
  <si>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</si>
  <si>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</si>
  <si>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</si>
  <si>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</si>
  <si>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</si>
  <si>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</si>
  <si>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</si>
  <si>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</si>
  <si>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</si>
  <si>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</si>
  <si>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</si>
  <si>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</si>
  <si>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</si>
  <si>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</si>
  <si>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</si>
  <si>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</si>
  <si>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</si>
  <si>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</si>
  <si>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</si>
  <si>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</si>
  <si>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</si>
  <si>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</si>
  <si>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</si>
  <si>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</si>
  <si>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</si>
  <si>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</si>
  <si>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</si>
  <si>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</si>
  <si>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</si>
  <si>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</si>
  <si>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</si>
  <si>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</si>
  <si>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</si>
  <si>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</si>
  <si>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</si>
  <si>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</si>
  <si>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</si>
  <si>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</si>
  <si>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</si>
  <si>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</si>
  <si>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</si>
  <si>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</si>
  <si>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</si>
  <si>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</si>
  <si>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</si>
  <si>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</si>
  <si>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</si>
  <si>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</si>
  <si>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</si>
  <si>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</si>
  <si>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</si>
  <si>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</si>
  <si>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</si>
  <si>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</si>
  <si>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</si>
  <si>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</si>
  <si>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</si>
  <si>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</si>
  <si>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</si>
  <si>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</si>
  <si>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</si>
  <si>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</si>
  <si>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</si>
  <si>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</si>
  <si>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</si>
  <si>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</si>
  <si>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</si>
  <si>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</si>
  <si>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</si>
  <si>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</si>
  <si>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</si>
  <si>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</si>
  <si>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</si>
  <si>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</si>
  <si>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</si>
  <si>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</si>
  <si>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</si>
  <si>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</si>
  <si>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</si>
  <si>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</si>
  <si>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</si>
  <si>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</si>
  <si>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</si>
  <si>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</si>
  <si>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</si>
  <si>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</si>
  <si>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</si>
  <si>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</si>
  <si>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</si>
  <si>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</si>
  <si>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</si>
  <si>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</si>
  <si>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</si>
  <si>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</si>
  <si>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</si>
  <si>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</si>
  <si>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</si>
  <si>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</si>
  <si>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</si>
  <si>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</si>
  <si>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</si>
  <si>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</si>
  <si>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</si>
  <si>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</si>
  <si>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</si>
  <si>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</si>
  <si>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</si>
  <si>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</si>
  <si>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</si>
  <si>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</si>
  <si>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</si>
  <si>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</si>
  <si>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</si>
  <si>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</si>
  <si>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</si>
  <si>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</si>
  <si>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</si>
  <si>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</si>
  <si>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</si>
  <si>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</si>
  <si>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</si>
  <si>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</si>
  <si>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</si>
  <si>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</si>
  <si>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</si>
  <si>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</si>
  <si>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</si>
  <si>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</si>
  <si>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</si>
  <si>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</si>
  <si>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</si>
  <si>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</si>
  <si>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</si>
  <si>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</si>
  <si>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</si>
  <si>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</si>
  <si>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</si>
  <si>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</si>
  <si>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</si>
  <si>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</si>
  <si>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</si>
  <si>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</si>
  <si>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</si>
  <si>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</si>
  <si>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</si>
  <si>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</si>
  <si>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</si>
  <si>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</si>
  <si>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</si>
  <si>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</si>
  <si>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</si>
  <si>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</si>
  <si>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</si>
  <si>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</si>
  <si>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</si>
  <si>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</si>
  <si>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</si>
  <si>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</si>
  <si>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</si>
  <si>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</si>
  <si>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</si>
  <si>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</si>
  <si>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</si>
  <si>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</si>
  <si>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</si>
  <si>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</si>
  <si>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</si>
  <si>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</si>
  <si>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</si>
  <si>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</si>
  <si>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</si>
  <si>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</si>
  <si>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</si>
  <si>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</si>
  <si>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</si>
  <si>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</si>
  <si>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</si>
  <si>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</si>
  <si>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</si>
  <si>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</si>
  <si>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</si>
  <si>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</si>
  <si>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</si>
  <si>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</si>
  <si>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</si>
  <si>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</si>
  <si>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</si>
  <si>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</si>
  <si>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</si>
  <si>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</si>
  <si>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</si>
  <si>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</si>
  <si>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</si>
  <si>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</si>
  <si>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</si>
  <si>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</si>
  <si>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</si>
  <si>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</si>
  <si>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</si>
  <si>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</si>
  <si>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</si>
  <si>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</si>
  <si>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</si>
  <si>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</si>
  <si>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</si>
  <si>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</si>
  <si>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</si>
  <si>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</si>
  <si>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</si>
  <si>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</si>
  <si>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</si>
  <si>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</si>
  <si>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</si>
  <si>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</si>
  <si>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</si>
  <si>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</si>
  <si>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</si>
  <si>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</si>
  <si>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</si>
  <si>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</si>
  <si>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</si>
  <si>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</si>
  <si>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</si>
  <si>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</si>
  <si>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</si>
  <si>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</si>
  <si>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</si>
  <si>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</si>
  <si>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</si>
  <si>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</si>
  <si>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</si>
  <si>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</si>
  <si>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</si>
  <si>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</si>
  <si>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</si>
  <si>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</si>
  <si>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</si>
  <si>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</si>
  <si>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</si>
  <si>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</si>
  <si>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</si>
  <si>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</si>
  <si>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</si>
  <si>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</si>
  <si>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</si>
  <si>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</si>
  <si>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</si>
  <si>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</si>
  <si>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</si>
  <si>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</si>
  <si>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</si>
  <si>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</si>
  <si>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</si>
  <si>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</si>
  <si>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</si>
  <si>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</si>
  <si>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</si>
  <si>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</si>
  <si>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</si>
  <si>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</si>
  <si>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</si>
  <si>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</si>
  <si>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</si>
  <si>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</si>
  <si>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</si>
  <si>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</si>
  <si>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</si>
  <si>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</si>
  <si>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</si>
  <si>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</si>
  <si>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</si>
  <si>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</si>
  <si>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</si>
  <si>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</si>
  <si>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</si>
  <si>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</si>
  <si>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</si>
  <si>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</si>
  <si>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</si>
  <si>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</si>
  <si>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</si>
  <si>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</si>
  <si>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</si>
  <si>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</si>
  <si>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</si>
  <si>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</si>
  <si>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</si>
  <si>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</si>
  <si>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</si>
  <si>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</si>
  <si>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</si>
  <si>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</si>
  <si>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</si>
  <si>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</si>
  <si>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</si>
  <si>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</si>
  <si>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</si>
  <si>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</si>
  <si>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</si>
  <si>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</si>
  <si>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</si>
  <si>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</si>
  <si>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</si>
  <si>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</si>
  <si>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</si>
  <si>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</si>
  <si>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</si>
  <si>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</si>
  <si>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</si>
  <si>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</si>
  <si>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</si>
  <si>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</si>
  <si>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</si>
  <si>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</si>
  <si>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</si>
  <si>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</si>
  <si>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</si>
  <si>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</si>
  <si>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</si>
  <si>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</si>
  <si>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</si>
  <si>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</si>
  <si>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</si>
  <si>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</si>
  <si>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</si>
  <si>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</si>
  <si>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</si>
  <si>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</si>
  <si>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</si>
  <si>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</si>
  <si>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</si>
  <si>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</si>
  <si>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</si>
  <si>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</si>
  <si>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</si>
  <si>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</si>
  <si>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</si>
  <si>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</si>
  <si>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</si>
  <si>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</si>
  <si>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</si>
  <si>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</si>
  <si>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</si>
  <si>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</si>
  <si>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</si>
  <si>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</si>
  <si>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</si>
  <si>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</si>
  <si>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</si>
  <si>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</si>
  <si>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</si>
  <si>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</si>
  <si>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</si>
  <si>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</si>
  <si>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</si>
  <si>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</si>
  <si>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</si>
  <si>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</si>
  <si>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</si>
  <si>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</si>
  <si>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</si>
  <si>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</si>
  <si>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</si>
  <si>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</si>
  <si>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</si>
  <si>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</si>
  <si>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</si>
  <si>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</si>
  <si>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</si>
  <si>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</si>
  <si>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</si>
  <si>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</si>
  <si>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</si>
  <si>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</si>
  <si>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</si>
  <si>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</si>
  <si>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</si>
  <si>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</si>
  <si>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</si>
  <si>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</si>
  <si>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</si>
  <si>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</si>
  <si>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</si>
  <si>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</si>
  <si>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</si>
  <si>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</si>
  <si>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</si>
  <si>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</si>
  <si>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</si>
  <si>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</si>
  <si>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</si>
  <si>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</si>
  <si>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</si>
  <si>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</si>
  <si>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</si>
  <si>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</si>
  <si>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</si>
  <si>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</si>
  <si>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</si>
  <si>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</si>
  <si>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</si>
  <si>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</si>
  <si>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</si>
  <si>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</si>
  <si>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</si>
  <si>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</si>
  <si>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</si>
  <si>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</si>
  <si>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</si>
  <si>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</si>
  <si>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</si>
  <si>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</si>
  <si>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</si>
  <si>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</si>
  <si>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</si>
  <si>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</si>
  <si>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</si>
  <si>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</si>
  <si>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</si>
  <si>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</si>
  <si>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</si>
  <si>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</si>
  <si>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</si>
  <si>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</si>
  <si>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</si>
  <si>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</si>
  <si>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</si>
  <si>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</si>
  <si>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</si>
  <si>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</si>
  <si>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</si>
  <si>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</si>
  <si>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</si>
  <si>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</si>
  <si>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</si>
  <si>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</si>
  <si>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</si>
  <si>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</si>
  <si>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</si>
  <si>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</si>
  <si>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</si>
  <si>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</si>
  <si>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</si>
  <si>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</si>
  <si>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</si>
  <si>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</si>
  <si>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</si>
  <si>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</si>
  <si>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</si>
  <si>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</si>
  <si>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</si>
  <si>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</si>
  <si>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</si>
  <si>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</si>
  <si>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</si>
  <si>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</si>
  <si>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</si>
  <si>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</si>
  <si>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</si>
  <si>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</si>
  <si>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</si>
  <si>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</si>
  <si>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</si>
  <si>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</si>
  <si>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</si>
  <si>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</si>
  <si>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</si>
  <si>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</si>
  <si>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</si>
  <si>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</si>
  <si>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</si>
  <si>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</si>
  <si>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</si>
  <si>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</si>
  <si>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</si>
  <si>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</si>
  <si>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</si>
  <si>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</si>
  <si>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</si>
  <si>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</si>
  <si>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</si>
  <si>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</si>
  <si>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</si>
  <si>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</si>
  <si>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</si>
  <si>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</si>
  <si>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</si>
  <si>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</si>
  <si>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</si>
  <si>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</si>
  <si>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</si>
  <si>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</si>
  <si>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</si>
  <si>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</si>
  <si>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</si>
  <si>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</si>
  <si>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</si>
  <si>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</si>
  <si>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</si>
  <si>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</si>
  <si>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</si>
  <si>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</si>
  <si>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</si>
  <si>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</si>
  <si>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</si>
  <si>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</si>
  <si>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</si>
  <si>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</si>
  <si>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</si>
  <si>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</si>
  <si>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</si>
  <si>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</si>
  <si>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</si>
  <si>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</si>
  <si>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</si>
  <si>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</si>
  <si>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</si>
  <si>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</si>
  <si>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</si>
  <si>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</si>
  <si>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</si>
  <si>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</si>
  <si>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</si>
  <si>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</si>
  <si>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</si>
  <si>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</si>
  <si>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</si>
  <si>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</si>
  <si>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</si>
  <si>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</si>
  <si>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</si>
  <si>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</si>
  <si>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</si>
  <si>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</si>
  <si>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</si>
  <si>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</si>
  <si>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</si>
  <si>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</si>
  <si>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</si>
  <si>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</si>
  <si>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</si>
  <si>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</si>
  <si>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</si>
  <si>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</si>
  <si>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</si>
  <si>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</si>
  <si>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</si>
  <si>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</si>
  <si>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</si>
  <si>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</si>
  <si>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</si>
  <si>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</si>
  <si>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</si>
  <si>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</si>
  <si>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</si>
  <si>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</si>
  <si>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</si>
  <si>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</si>
  <si>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</si>
  <si>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</si>
  <si>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</si>
  <si>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</si>
  <si>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</si>
  <si>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</si>
  <si>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</si>
  <si>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</si>
  <si>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</si>
  <si>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</si>
  <si>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</si>
  <si>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</si>
  <si>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</si>
  <si>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</si>
  <si>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</si>
  <si>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</si>
  <si>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</si>
  <si>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</si>
  <si>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</si>
  <si>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</si>
  <si>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</si>
  <si>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</si>
  <si>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</si>
  <si>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</si>
  <si>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</si>
  <si>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</si>
  <si>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</si>
  <si>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</si>
  <si>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</si>
  <si>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</si>
  <si>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</si>
  <si>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</si>
  <si>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</si>
  <si>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</si>
  <si>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</si>
  <si>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</si>
  <si>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</si>
  <si>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</si>
  <si>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</si>
  <si>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</si>
  <si>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</si>
  <si>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</si>
  <si>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</si>
  <si>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</si>
  <si>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</si>
  <si>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</si>
  <si>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</si>
  <si>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</si>
  <si>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</si>
  <si>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</si>
  <si>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</si>
  <si>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</si>
  <si>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</si>
  <si>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</si>
  <si>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</si>
  <si>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</si>
  <si>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</si>
  <si>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</si>
  <si>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</si>
  <si>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</si>
  <si>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</si>
  <si>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</si>
  <si>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</si>
  <si>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</si>
  <si>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</si>
  <si>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</si>
  <si>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</si>
  <si>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</si>
  <si>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</si>
  <si>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</si>
  <si>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</si>
  <si>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</si>
  <si>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</si>
  <si>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</si>
  <si>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</si>
  <si>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</si>
  <si>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</si>
  <si>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</si>
  <si>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</si>
  <si>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</si>
  <si>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</si>
  <si>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</si>
  <si>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</si>
  <si>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</si>
  <si>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</si>
  <si>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</si>
  <si>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</si>
  <si>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</si>
  <si>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</si>
  <si>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</si>
  <si>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</si>
  <si>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</si>
  <si>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</si>
  <si>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</si>
  <si>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</si>
  <si>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</si>
  <si>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</si>
  <si>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</si>
  <si>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</si>
  <si>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</si>
  <si>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</si>
  <si>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</si>
  <si>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</si>
  <si>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</si>
  <si>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</si>
  <si>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</si>
  <si>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</si>
  <si>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</si>
  <si>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</si>
  <si>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</si>
  <si>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</si>
  <si>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</si>
  <si>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</si>
  <si>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</si>
  <si>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</si>
  <si>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</si>
  <si>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</si>
  <si>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</si>
  <si>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</si>
  <si>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</si>
  <si>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</si>
  <si>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</si>
  <si>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</si>
  <si>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</si>
  <si>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</si>
  <si>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</si>
  <si>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</si>
  <si>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</si>
  <si>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</si>
  <si>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</si>
  <si>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</si>
  <si>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</si>
  <si>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</si>
  <si>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</si>
  <si>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</si>
  <si>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</si>
  <si>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</si>
  <si>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</si>
  <si>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</si>
  <si>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</si>
  <si>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</si>
  <si>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</si>
  <si>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</si>
  <si>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</si>
  <si>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</si>
  <si>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</si>
  <si>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</si>
  <si>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</si>
  <si>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</si>
  <si>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</si>
  <si>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</si>
  <si>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</si>
  <si>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</si>
  <si>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</si>
  <si>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</si>
  <si>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</si>
  <si>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</si>
  <si>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</si>
  <si>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</si>
  <si>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</si>
  <si>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</si>
  <si>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</si>
  <si>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</si>
  <si>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</si>
  <si>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</si>
  <si>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</si>
  <si>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</si>
  <si>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</si>
  <si>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</si>
  <si>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</si>
  <si>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</si>
  <si>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</si>
  <si>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</si>
  <si>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</si>
  <si>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</si>
  <si>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</si>
  <si>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</si>
  <si>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</si>
  <si>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</si>
  <si>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</si>
  <si>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</si>
  <si>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</si>
  <si>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</si>
  <si>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</si>
  <si>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</si>
  <si>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</si>
  <si>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</si>
  <si>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</si>
  <si>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</si>
  <si>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</si>
  <si>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</si>
  <si>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</si>
  <si>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</si>
  <si>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</si>
  <si>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</si>
  <si>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</si>
  <si>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</si>
  <si>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</si>
  <si>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</si>
  <si>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</si>
  <si>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</si>
  <si>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</si>
  <si>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</si>
  <si>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</si>
  <si>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</si>
  <si>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</si>
  <si>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</si>
  <si>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</si>
  <si>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</si>
  <si>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</si>
  <si>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</si>
  <si>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</si>
  <si>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</si>
  <si>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</si>
  <si>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</si>
  <si>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</si>
  <si>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</si>
  <si>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</si>
  <si>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</si>
  <si>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</si>
  <si>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</si>
  <si>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</si>
  <si>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</si>
  <si>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</si>
  <si>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</si>
  <si>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</si>
  <si>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</si>
  <si>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</si>
  <si>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</si>
  <si>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</si>
  <si>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</si>
  <si>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</si>
  <si>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</si>
  <si>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</si>
  <si>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</si>
  <si>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</si>
  <si>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</si>
  <si>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</si>
  <si>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</si>
  <si>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</si>
  <si>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</si>
  <si>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</si>
  <si>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</si>
  <si>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</si>
  <si>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</si>
  <si>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</si>
  <si>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</si>
  <si>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</si>
  <si>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</si>
  <si>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</si>
  <si>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</si>
  <si>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</si>
  <si>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</si>
  <si>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</si>
  <si>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</si>
  <si>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</si>
  <si>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</si>
  <si>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</si>
  <si>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</si>
  <si>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</si>
  <si>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</si>
  <si>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</si>
  <si>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</si>
  <si>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</si>
  <si>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</si>
  <si>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</si>
  <si>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</si>
  <si>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</si>
  <si>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</si>
  <si>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</si>
  <si>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</si>
  <si>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</si>
  <si>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</si>
  <si>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</si>
  <si>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</si>
  <si>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</si>
  <si>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</si>
  <si>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</si>
  <si>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</si>
  <si>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</si>
  <si>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</si>
  <si>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</si>
  <si>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</si>
  <si>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</si>
  <si>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</si>
  <si>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</si>
  <si>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</si>
  <si>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</si>
  <si>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</si>
  <si>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</si>
  <si>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</si>
  <si>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</si>
  <si>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</si>
  <si>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</si>
  <si>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</si>
  <si>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</si>
  <si>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</si>
  <si>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</si>
  <si>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</si>
  <si>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</si>
  <si>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</si>
  <si>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</si>
  <si>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</si>
  <si>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</si>
  <si>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</si>
  <si>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</si>
  <si>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</si>
  <si>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</si>
  <si>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</si>
  <si>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</si>
  <si>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</si>
  <si>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</si>
  <si>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</si>
  <si>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</si>
  <si>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</si>
  <si>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</si>
  <si>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</si>
  <si>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</si>
  <si>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</si>
  <si>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</si>
  <si>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</si>
  <si>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</si>
  <si>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</si>
  <si>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</si>
  <si>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</si>
  <si>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</si>
  <si>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</si>
  <si>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</si>
  <si>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</si>
  <si>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</si>
  <si>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</si>
  <si>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</si>
  <si>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</si>
  <si>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</si>
  <si>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</si>
  <si>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</si>
  <si>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</si>
  <si>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</si>
  <si>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</si>
  <si>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</si>
  <si>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</si>
  <si>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</si>
  <si>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</si>
  <si>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</si>
  <si>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</si>
  <si>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</si>
  <si>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</si>
  <si>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</si>
  <si>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</si>
  <si>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</si>
  <si>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</si>
  <si>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</si>
  <si>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</si>
  <si>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</si>
  <si>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</si>
  <si>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</si>
  <si>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</si>
  <si>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</si>
  <si>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</si>
  <si>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</si>
  <si>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</si>
  <si>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</si>
  <si>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</si>
  <si>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</si>
  <si>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</si>
  <si>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</si>
  <si>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</si>
  <si>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</si>
  <si>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</si>
  <si>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</si>
  <si>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</si>
  <si>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</si>
  <si>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</si>
  <si>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</si>
  <si>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</si>
  <si>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</si>
  <si>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</si>
  <si>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</si>
  <si>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</si>
  <si>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</si>
  <si>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</si>
  <si>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</si>
  <si>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</si>
  <si>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</si>
  <si>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</si>
  <si>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</si>
  <si>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</si>
  <si>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</si>
  <si>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</si>
  <si>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</si>
  <si>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</si>
  <si>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</si>
  <si>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</si>
  <si>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</si>
  <si>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</si>
  <si>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</si>
  <si>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</si>
  <si>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</si>
  <si>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</si>
  <si>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</si>
  <si>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</si>
  <si>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</si>
  <si>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</si>
  <si>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</si>
  <si>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</si>
  <si>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</si>
  <si>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</si>
  <si>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</si>
  <si>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</si>
  <si>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</si>
  <si>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</si>
  <si>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</si>
  <si>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</si>
  <si>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</si>
  <si>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</si>
  <si>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</si>
  <si>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</si>
  <si>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</si>
  <si>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</si>
  <si>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</si>
  <si>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</si>
  <si>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</si>
  <si>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</si>
  <si>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</si>
  <si>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</si>
  <si>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</si>
  <si>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</si>
  <si>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</si>
  <si>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</si>
  <si>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</si>
  <si>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</si>
  <si>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</si>
  <si>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</si>
  <si>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</si>
  <si>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</si>
  <si>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</si>
  <si>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</si>
  <si>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</si>
  <si>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</si>
  <si>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</si>
  <si>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</si>
  <si>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</si>
  <si>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</si>
  <si>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</si>
  <si>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</si>
  <si>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</si>
  <si>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</si>
  <si>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</si>
  <si>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</si>
  <si>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</si>
  <si>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</si>
  <si>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</si>
  <si>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</si>
  <si>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</si>
  <si>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</si>
  <si>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</si>
  <si>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</si>
  <si>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</si>
  <si>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</si>
  <si>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</si>
  <si>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</si>
  <si>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</si>
  <si>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</si>
  <si>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</si>
  <si>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</si>
  <si>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</si>
  <si>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</si>
  <si>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</si>
  <si>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</si>
  <si>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</si>
  <si>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</si>
  <si>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</si>
  <si>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</si>
  <si>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</si>
  <si>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</si>
  <si>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</si>
  <si>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</si>
  <si>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</si>
  <si>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</si>
  <si>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</si>
  <si>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</si>
  <si>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</si>
  <si>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</si>
  <si>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</si>
  <si>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</si>
  <si>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</si>
  <si>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</si>
  <si>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</si>
  <si>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</si>
  <si>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</si>
  <si>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</si>
  <si>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</si>
  <si>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</si>
  <si>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</si>
  <si>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</si>
  <si>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</si>
  <si>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</si>
  <si>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</si>
  <si>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</si>
  <si>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</si>
  <si>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</si>
  <si>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</si>
  <si>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</si>
  <si>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</si>
  <si>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</si>
  <si>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</si>
  <si>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</si>
  <si>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</si>
  <si>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</si>
  <si>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</si>
  <si>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</si>
  <si>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</si>
  <si>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</si>
  <si>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</si>
  <si>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</si>
  <si>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</si>
  <si>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</si>
  <si>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</si>
  <si>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</si>
  <si>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</si>
  <si>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</si>
  <si>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</si>
  <si>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</si>
  <si>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</si>
  <si>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</si>
  <si>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</si>
  <si>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</si>
  <si>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</si>
  <si>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</si>
  <si>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</si>
  <si>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</si>
  <si>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</si>
  <si>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</si>
  <si>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</si>
  <si>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</si>
  <si>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</si>
  <si>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</si>
  <si>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</si>
  <si>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</si>
  <si>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</si>
  <si>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</si>
  <si>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</si>
  <si>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</si>
  <si>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</si>
  <si>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</si>
  <si>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</si>
  <si>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</si>
  <si>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</si>
  <si>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</si>
  <si>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</si>
  <si>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</si>
  <si>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</si>
  <si>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</si>
  <si>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</si>
  <si>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</si>
  <si>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</si>
  <si>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</si>
  <si>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</si>
  <si>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</si>
  <si>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</si>
  <si>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</si>
  <si>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</si>
  <si>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</si>
  <si>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</si>
  <si>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</si>
  <si>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</si>
  <si>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</si>
  <si>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</si>
  <si>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</si>
  <si>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</si>
  <si>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</si>
  <si>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</si>
  <si>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</si>
  <si>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</si>
  <si>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</si>
  <si>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</si>
  <si>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</si>
  <si>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</si>
  <si>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</si>
  <si>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</si>
  <si>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</si>
  <si>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</si>
  <si>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</si>
  <si>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</si>
  <si>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</si>
  <si>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</si>
  <si>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</si>
  <si>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</si>
  <si>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</si>
  <si>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</si>
  <si>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</si>
  <si>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</si>
  <si>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</si>
  <si>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</si>
  <si>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</si>
  <si>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</si>
  <si>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</si>
  <si>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</si>
  <si>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</si>
  <si>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</si>
  <si>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</si>
  <si>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</si>
  <si>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</si>
  <si>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</si>
  <si>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</si>
  <si>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</si>
  <si>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</si>
  <si>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</si>
  <si>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</si>
  <si>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</si>
  <si>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</si>
  <si>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</si>
  <si>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</si>
  <si>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</si>
  <si>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</si>
  <si>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</si>
  <si>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</si>
  <si>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</si>
  <si>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</si>
  <si>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</si>
  <si>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</si>
  <si>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</si>
  <si>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</si>
  <si>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</si>
  <si>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</si>
  <si>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</si>
  <si>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</si>
  <si>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</si>
  <si>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</si>
  <si>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</si>
  <si>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</si>
  <si>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</si>
  <si>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</si>
  <si>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</si>
  <si>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</si>
  <si>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</si>
  <si>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</si>
  <si>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</si>
  <si>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</si>
  <si>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</si>
  <si>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</si>
  <si>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</si>
  <si>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</si>
  <si>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</si>
  <si>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</si>
  <si>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</si>
  <si>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</si>
  <si>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</si>
  <si>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</si>
  <si>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</si>
  <si>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</si>
  <si>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</si>
  <si>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</si>
  <si>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</si>
  <si>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</si>
  <si>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</si>
  <si>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</si>
  <si>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</si>
  <si>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</si>
  <si>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</si>
  <si>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</si>
  <si>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</si>
  <si>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</si>
  <si>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</si>
  <si>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</si>
  <si>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</si>
  <si>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</si>
  <si>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</si>
  <si>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</si>
  <si>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</si>
  <si>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</si>
  <si>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</si>
  <si>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</si>
  <si>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</si>
  <si>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</si>
  <si>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</si>
  <si>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</si>
  <si>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</si>
  <si>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</si>
  <si>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</si>
  <si>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</si>
  <si>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</si>
  <si>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</si>
  <si>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</si>
  <si>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</si>
  <si>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</si>
  <si>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</si>
  <si>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</si>
  <si>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</si>
  <si>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</si>
  <si>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</si>
  <si>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</si>
  <si>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</si>
  <si>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</si>
  <si>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</si>
  <si>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</si>
  <si>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</si>
  <si>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</si>
  <si>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</si>
  <si>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</si>
  <si>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</si>
  <si>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</si>
  <si>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</si>
  <si>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</si>
  <si>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</si>
  <si>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</si>
  <si>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</si>
  <si>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</si>
  <si>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</si>
  <si>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</si>
  <si>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</si>
  <si>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</si>
  <si>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</si>
  <si>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</si>
  <si>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</si>
  <si>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</si>
  <si>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</si>
  <si>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</si>
  <si>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</si>
  <si>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</si>
  <si>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</si>
  <si>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</si>
  <si>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</si>
  <si>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</si>
  <si>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</si>
  <si>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</si>
  <si>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</si>
  <si>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</si>
  <si>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</si>
  <si>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</si>
  <si>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</si>
  <si>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</si>
  <si>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</si>
  <si>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</si>
  <si>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</si>
  <si>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</si>
  <si>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</si>
  <si>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</si>
  <si>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</si>
  <si>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</si>
  <si>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</si>
  <si>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</si>
  <si>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</si>
  <si>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</si>
  <si>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</si>
  <si>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</si>
  <si>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</si>
  <si>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</si>
  <si>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</si>
  <si>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</si>
  <si>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</si>
  <si>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</si>
  <si>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</si>
  <si>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</si>
  <si>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</si>
  <si>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</si>
  <si>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</si>
  <si>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</si>
  <si>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</si>
  <si>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</si>
  <si>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</si>
  <si>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</si>
  <si>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</si>
  <si>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</si>
  <si>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</si>
  <si>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</si>
  <si>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</si>
  <si>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</si>
  <si>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</si>
  <si>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</si>
  <si>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</si>
  <si>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</si>
  <si>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</si>
  <si>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</si>
  <si>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</si>
  <si>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</si>
  <si>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</si>
  <si>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</si>
  <si>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</si>
  <si>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</si>
  <si>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</si>
  <si>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</si>
  <si>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</si>
  <si>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</si>
  <si>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</si>
  <si>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</si>
  <si>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</si>
  <si>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</si>
  <si>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</si>
  <si>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</si>
  <si>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</si>
  <si>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</si>
  <si>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</si>
  <si>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</si>
  <si>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</si>
  <si>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</si>
  <si>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</si>
  <si>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</si>
  <si>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</si>
  <si>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</si>
  <si>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</si>
  <si>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</si>
  <si>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</si>
  <si>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</si>
  <si>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</si>
  <si>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</si>
  <si>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</si>
  <si>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</si>
  <si>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</si>
  <si>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</si>
  <si>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</si>
  <si>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</si>
  <si>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</si>
  <si>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</si>
  <si>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</si>
  <si>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</si>
  <si>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</si>
  <si>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</si>
  <si>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</si>
  <si>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</si>
  <si>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</si>
  <si>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</si>
  <si>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</si>
  <si>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</si>
  <si>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</si>
  <si>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</si>
  <si>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</si>
  <si>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</si>
  <si>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</si>
  <si>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</si>
  <si>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</si>
  <si>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</si>
  <si>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</si>
  <si>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</si>
  <si>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</si>
  <si>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</si>
  <si>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</si>
  <si>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</si>
  <si>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</si>
  <si>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</si>
  <si>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</si>
  <si>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</si>
  <si>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</si>
  <si>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</si>
  <si>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</si>
  <si>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</si>
  <si>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</si>
  <si>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</si>
  <si>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</si>
  <si>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</si>
  <si>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</si>
  <si>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</si>
  <si>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</si>
  <si>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</si>
  <si>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</si>
  <si>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</si>
  <si>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</si>
  <si>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</si>
  <si>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</si>
  <si>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</si>
  <si>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</si>
  <si>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</si>
  <si>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</si>
  <si>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</si>
  <si>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</si>
  <si>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</si>
  <si>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</si>
  <si>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</si>
  <si>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</si>
  <si>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</si>
  <si>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</si>
  <si>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</si>
  <si>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</si>
  <si>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</si>
  <si>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</si>
  <si>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</si>
  <si>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</si>
  <si>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</si>
  <si>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</si>
  <si>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</si>
  <si>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</si>
  <si>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</si>
  <si>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</si>
  <si>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</si>
  <si>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</si>
  <si>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</si>
  <si>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</si>
  <si>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</si>
  <si>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</si>
  <si>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</si>
  <si>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</si>
  <si>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</si>
  <si>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</si>
  <si>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</si>
  <si>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</si>
  <si>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</si>
  <si>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</si>
  <si>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</si>
  <si>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</si>
  <si>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</si>
  <si>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</si>
  <si>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</si>
  <si>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</si>
  <si>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</si>
  <si>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</si>
  <si>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</si>
  <si>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</si>
  <si>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</si>
  <si>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</si>
  <si>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</si>
  <si>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</si>
  <si>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</si>
  <si>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</si>
  <si>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</si>
  <si>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</si>
  <si>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</si>
  <si>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</si>
  <si>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</si>
  <si>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</si>
  <si>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</si>
  <si>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</si>
  <si>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</si>
  <si>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</si>
  <si>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</si>
  <si>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</si>
  <si>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</si>
  <si>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</si>
  <si>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</si>
  <si>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</si>
  <si>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</si>
  <si>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</si>
  <si>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</si>
  <si>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</si>
  <si>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</si>
  <si>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</si>
  <si>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</si>
  <si>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</si>
  <si>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</si>
  <si>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</si>
  <si>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</si>
  <si>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</si>
  <si>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</si>
  <si>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</si>
  <si>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</si>
  <si>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</si>
  <si>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</si>
  <si>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</si>
  <si>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</si>
  <si>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</si>
  <si>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</si>
  <si>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</si>
  <si>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</si>
  <si>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</si>
  <si>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</si>
  <si>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</si>
  <si>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</si>
  <si>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</si>
  <si>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</si>
  <si>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</si>
  <si>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</si>
  <si>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</si>
  <si>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</si>
  <si>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</si>
  <si>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</si>
  <si>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</si>
  <si>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</si>
  <si>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</si>
  <si>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</si>
  <si>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</si>
  <si>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</si>
  <si>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</si>
  <si>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</si>
  <si>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</si>
  <si>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</si>
  <si>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</si>
  <si>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</si>
  <si>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</si>
  <si>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</si>
  <si>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</si>
  <si>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</si>
  <si>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</si>
  <si>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</si>
  <si>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</si>
  <si>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</si>
  <si>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</si>
  <si>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</si>
  <si>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</si>
  <si>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</si>
  <si>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</si>
  <si>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</si>
  <si>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</si>
  <si>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</si>
  <si>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</si>
  <si>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</si>
  <si>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</si>
  <si>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</si>
  <si>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</si>
  <si>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</si>
  <si>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</si>
  <si>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</si>
  <si>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</si>
  <si>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</si>
  <si>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</si>
  <si>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</si>
  <si>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</si>
  <si>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</si>
  <si>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</si>
  <si>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</si>
  <si>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</si>
  <si>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</si>
  <si>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</si>
  <si>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</si>
  <si>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</si>
  <si>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</si>
  <si>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</si>
  <si>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</si>
  <si>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</si>
  <si>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</si>
  <si>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</si>
  <si>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</si>
  <si>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</si>
  <si>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</si>
  <si>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</si>
  <si>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</si>
  <si>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</si>
  <si>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</si>
  <si>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</si>
  <si>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</si>
  <si>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</si>
  <si>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</si>
  <si>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</si>
  <si>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</si>
  <si>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</si>
  <si>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</si>
  <si>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</si>
  <si>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</si>
  <si>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</si>
  <si>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</si>
  <si>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</si>
  <si>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</si>
  <si>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</si>
  <si>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</si>
  <si>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</si>
  <si>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</si>
  <si>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</si>
  <si>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</si>
  <si>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</si>
  <si>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</si>
  <si>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</si>
  <si>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</si>
  <si>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</si>
  <si>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</si>
  <si>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</si>
  <si>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</si>
  <si>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</si>
  <si>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</si>
  <si>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</si>
  <si>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</si>
  <si>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</si>
  <si>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</si>
  <si>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</si>
  <si>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</si>
  <si>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</si>
  <si>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</si>
  <si>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</si>
  <si>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</si>
  <si>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</si>
  <si>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</si>
  <si>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</si>
  <si>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</si>
  <si>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</si>
  <si>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</si>
  <si>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</si>
  <si>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</si>
  <si>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</si>
  <si>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</si>
  <si>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</si>
  <si>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</si>
  <si>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</si>
  <si>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</si>
  <si>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</si>
  <si>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</si>
  <si>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</si>
  <si>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</si>
  <si>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</si>
  <si>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</si>
  <si>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</si>
  <si>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</si>
  <si>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</si>
  <si>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</si>
  <si>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</si>
  <si>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</si>
  <si>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</si>
  <si>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</si>
  <si>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</si>
  <si>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</si>
  <si>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</si>
  <si>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</si>
  <si>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</si>
  <si>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</si>
  <si>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</si>
  <si>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</si>
  <si>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</si>
  <si>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</si>
  <si>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</si>
  <si>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</si>
  <si>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</si>
  <si>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</si>
  <si>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</si>
  <si>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</si>
  <si>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</si>
  <si>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</si>
  <si>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</si>
  <si>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</si>
  <si>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</si>
  <si>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</si>
  <si>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</si>
  <si>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</si>
  <si>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</si>
  <si>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</si>
  <si>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</si>
  <si>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</si>
  <si>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</si>
  <si>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</si>
  <si>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</si>
  <si>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</si>
  <si>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</si>
  <si>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</si>
  <si>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</si>
  <si>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</si>
  <si>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</si>
  <si>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</si>
  <si>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</si>
  <si>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</si>
  <si>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</si>
  <si>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</si>
  <si>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</si>
  <si>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</si>
  <si>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</si>
  <si>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</si>
  <si>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</si>
  <si>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</si>
  <si>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</si>
  <si>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</si>
  <si>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</si>
  <si>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</si>
  <si>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</si>
  <si>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</si>
  <si>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</si>
  <si>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</si>
  <si>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</si>
  <si>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</si>
  <si>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</si>
  <si>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</si>
  <si>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</si>
  <si>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</si>
  <si>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</si>
  <si>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</si>
  <si>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</si>
  <si>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</si>
  <si>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</si>
  <si>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</si>
  <si>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</si>
  <si>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</si>
  <si>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</si>
  <si>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</si>
  <si>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</si>
  <si>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</si>
  <si>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</si>
  <si>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</si>
  <si>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</si>
  <si>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</si>
  <si>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</si>
  <si>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</si>
  <si>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</si>
  <si>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</si>
  <si>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</si>
  <si>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</si>
  <si>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</si>
  <si>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</si>
  <si>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</si>
  <si>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</si>
  <si>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</si>
  <si>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</si>
  <si>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</si>
  <si>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</si>
  <si>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</si>
  <si>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</si>
  <si>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</si>
  <si>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</si>
  <si>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</si>
  <si>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</si>
  <si>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</si>
  <si>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</si>
  <si>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</si>
  <si>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</si>
  <si>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</si>
  <si>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</si>
  <si>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</si>
  <si>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</si>
  <si>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</si>
  <si>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</si>
  <si>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</si>
  <si>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</si>
  <si>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</si>
  <si>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</si>
  <si>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</si>
  <si>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</si>
  <si>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</si>
  <si>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</si>
  <si>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</si>
  <si>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</si>
  <si>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</si>
  <si>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</si>
  <si>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</si>
  <si>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</si>
  <si>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</si>
  <si>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</si>
  <si>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</si>
  <si>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</si>
  <si>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</si>
  <si>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</si>
  <si>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</si>
  <si>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</si>
  <si>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</si>
  <si>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</si>
  <si>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</si>
  <si>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</si>
  <si>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</si>
  <si>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</si>
  <si>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</si>
  <si>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</si>
  <si>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</si>
  <si>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</si>
  <si>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</si>
  <si>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</si>
  <si>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</si>
  <si>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</si>
  <si>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</si>
  <si>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</si>
  <si>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</si>
  <si>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</si>
  <si>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</si>
  <si>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</si>
  <si>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</si>
  <si>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</si>
  <si>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</si>
  <si>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</si>
  <si>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</si>
  <si>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</si>
  <si>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</si>
  <si>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</si>
  <si>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</si>
  <si>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</si>
  <si>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</si>
  <si>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</si>
  <si>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</si>
  <si>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</si>
  <si>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</si>
  <si>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</si>
  <si>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</si>
  <si>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</si>
  <si>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</si>
  <si>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</si>
  <si>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</si>
  <si>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</si>
  <si>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</si>
  <si>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</si>
  <si>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</si>
  <si>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</si>
  <si>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</si>
  <si>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</si>
  <si>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</si>
  <si>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</si>
  <si>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</si>
  <si>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</si>
  <si>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</si>
  <si>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</si>
  <si>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</si>
  <si>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</si>
  <si>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</si>
  <si>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</si>
  <si>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</si>
  <si>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</si>
  <si>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</si>
  <si>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</si>
  <si>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</si>
  <si>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</si>
  <si>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</si>
  <si>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</si>
  <si>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</si>
  <si>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</si>
  <si>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</si>
  <si>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</si>
  <si>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</si>
  <si>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</si>
  <si>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</si>
  <si>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</si>
  <si>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</si>
  <si>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</si>
  <si>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</si>
  <si>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</si>
  <si>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</si>
  <si>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</si>
  <si>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</si>
  <si>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</si>
  <si>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</si>
  <si>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</si>
  <si>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</si>
  <si>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</si>
  <si>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</si>
  <si>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</si>
  <si>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</si>
  <si>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</si>
  <si>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</si>
  <si>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</si>
  <si>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</si>
  <si>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</si>
  <si>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</si>
  <si>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</si>
  <si>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</si>
  <si>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</si>
  <si>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</si>
  <si>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</si>
  <si>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</si>
  <si>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</si>
  <si>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</si>
  <si>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</si>
  <si>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</si>
  <si>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</si>
  <si>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</si>
  <si>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</si>
  <si>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</si>
  <si>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</si>
  <si>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</si>
  <si>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</si>
  <si>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</si>
  <si>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</si>
  <si>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</si>
  <si>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</si>
  <si>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</si>
  <si>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</si>
  <si>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</si>
  <si>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</si>
  <si>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</si>
  <si>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</si>
  <si>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</si>
  <si>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</si>
  <si>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</si>
  <si>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</si>
  <si>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</si>
  <si>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</si>
  <si>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</si>
  <si>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</si>
  <si>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</si>
  <si>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</si>
  <si>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</si>
  <si>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</si>
  <si>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</si>
  <si>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</si>
  <si>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</si>
  <si>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</si>
  <si>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</si>
  <si>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</si>
  <si>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</si>
  <si>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</si>
  <si>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</si>
  <si>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</si>
  <si>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</si>
  <si>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</si>
  <si>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</si>
  <si>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</si>
  <si>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</si>
  <si>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</si>
  <si>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</si>
  <si>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</si>
  <si>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</si>
  <si>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</si>
  <si>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</si>
  <si>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</si>
  <si>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</si>
  <si>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</si>
  <si>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</si>
  <si>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</si>
  <si>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</si>
  <si>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</si>
  <si>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</si>
  <si>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</si>
  <si>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</si>
  <si>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</si>
  <si>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</si>
  <si>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</si>
  <si>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</si>
  <si>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</si>
  <si>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</si>
  <si>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</si>
  <si>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</si>
  <si>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</si>
  <si>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</si>
  <si>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</si>
  <si>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</si>
  <si>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</si>
  <si>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</si>
  <si>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</si>
  <si>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</si>
  <si>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</si>
  <si>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</si>
  <si>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</si>
  <si>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</si>
  <si>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</si>
  <si>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</si>
  <si>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</si>
  <si>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</si>
  <si>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</si>
  <si>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</si>
  <si>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</si>
  <si>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</si>
  <si>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</si>
  <si>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</si>
  <si>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</si>
  <si>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</si>
  <si>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</si>
  <si>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</si>
  <si>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</si>
  <si>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</si>
  <si>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</si>
  <si>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</si>
  <si>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</si>
  <si>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</si>
  <si>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</si>
  <si>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</si>
  <si>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</si>
  <si>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</si>
  <si>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</si>
  <si>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</si>
  <si>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</si>
  <si>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</si>
  <si>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</si>
  <si>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</si>
  <si>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</si>
  <si>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</si>
  <si>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</si>
  <si>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</si>
  <si>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</si>
  <si>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</si>
  <si>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</si>
  <si>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</si>
  <si>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</si>
  <si>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</si>
  <si>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</si>
  <si>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</si>
  <si>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</si>
  <si>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</si>
  <si>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</si>
  <si>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</si>
  <si>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</si>
  <si>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</si>
  <si>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</si>
  <si>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</si>
  <si>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</si>
  <si>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</si>
  <si>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</si>
  <si>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</si>
  <si>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</si>
  <si>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</si>
  <si>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</si>
  <si>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</si>
  <si>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</si>
  <si>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</si>
  <si>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</si>
  <si>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</si>
  <si>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</si>
  <si>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</si>
  <si>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</si>
  <si>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</si>
  <si>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</si>
  <si>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</si>
  <si>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</si>
  <si>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</si>
  <si>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</si>
  <si>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</si>
  <si>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</si>
  <si>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</si>
  <si>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</si>
  <si>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</si>
  <si>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</si>
  <si>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</si>
  <si>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</si>
  <si>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</si>
  <si>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</si>
  <si>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</si>
  <si>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</si>
  <si>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</si>
  <si>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</si>
  <si>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</si>
  <si>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</si>
  <si>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</si>
  <si>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</si>
  <si>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</si>
  <si>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</si>
  <si>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</si>
  <si>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</si>
  <si>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</si>
  <si>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</si>
  <si>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</si>
  <si>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</si>
  <si>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</si>
  <si>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</si>
  <si>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</si>
  <si>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</si>
  <si>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</si>
  <si>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</si>
  <si>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</si>
  <si>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</si>
  <si>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</si>
  <si>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</si>
  <si>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</si>
  <si>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</si>
  <si>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</si>
  <si>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</si>
  <si>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</si>
  <si>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</si>
  <si>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</si>
  <si>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</si>
  <si>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</si>
  <si>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</si>
  <si>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</si>
  <si>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</si>
  <si>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</si>
  <si>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</si>
  <si>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</si>
  <si>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</si>
  <si>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</si>
  <si>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</si>
  <si>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</si>
  <si>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</si>
  <si>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</si>
  <si>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</si>
  <si>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</si>
  <si>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</si>
  <si>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</si>
  <si>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</si>
  <si>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</si>
  <si>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</si>
  <si>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</si>
  <si>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</si>
  <si>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</si>
  <si>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</si>
  <si>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</si>
  <si>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</si>
  <si>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</si>
  <si>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</si>
  <si>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</si>
  <si>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</si>
  <si>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</si>
  <si>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</si>
  <si>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</si>
  <si>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</si>
  <si>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</si>
  <si>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</si>
  <si>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</si>
  <si>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</si>
  <si>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</si>
  <si>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</si>
  <si>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</si>
  <si>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</si>
  <si>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</si>
  <si>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</si>
  <si>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</si>
  <si>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</si>
  <si>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</si>
  <si>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</si>
  <si>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</si>
  <si>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</si>
  <si>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</si>
  <si>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</si>
  <si>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</si>
  <si>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</si>
  <si>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</si>
  <si>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</si>
  <si>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</si>
  <si>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</si>
  <si>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</si>
  <si>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</si>
  <si>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</si>
  <si>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</si>
  <si>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</si>
  <si>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</si>
  <si>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</si>
  <si>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</si>
  <si>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</si>
  <si>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</si>
  <si>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</si>
  <si>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</si>
  <si>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</si>
  <si>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</si>
  <si>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</si>
  <si>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</si>
  <si>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</si>
  <si>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</si>
  <si>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</si>
  <si>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</si>
  <si>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</si>
  <si>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</si>
  <si>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</si>
  <si>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</si>
  <si>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</si>
  <si>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</si>
  <si>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</si>
  <si>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</si>
  <si>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</si>
  <si>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</si>
  <si>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</si>
  <si>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</si>
  <si>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</si>
  <si>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</si>
  <si>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</si>
  <si>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</si>
  <si>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</si>
  <si>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</si>
  <si>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</si>
  <si>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</si>
  <si>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</si>
  <si>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</si>
  <si>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</si>
  <si>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</si>
  <si>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</si>
  <si>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</si>
  <si>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</si>
  <si>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</si>
  <si>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</si>
  <si>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</si>
  <si>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</si>
  <si>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</si>
  <si>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</si>
  <si>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</si>
  <si>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</si>
  <si>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</si>
  <si>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</si>
  <si>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</si>
  <si>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</si>
  <si>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</si>
  <si>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</si>
  <si>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</si>
  <si>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</si>
  <si>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</si>
  <si>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</si>
  <si>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</si>
  <si>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</si>
  <si>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</si>
  <si>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</si>
  <si>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</si>
  <si>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</si>
  <si>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</si>
  <si>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</si>
  <si>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</si>
  <si>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</si>
  <si>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</si>
  <si>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</si>
  <si>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</si>
  <si>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</si>
  <si>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</si>
  <si>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</si>
  <si>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</si>
  <si>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</si>
  <si>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</si>
  <si>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</si>
  <si>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</si>
  <si>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</si>
  <si>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</si>
  <si>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</si>
  <si>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</si>
  <si>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</si>
  <si>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</si>
  <si>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</si>
  <si>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</si>
  <si>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</si>
  <si>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</si>
  <si>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</si>
  <si>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</si>
  <si>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</si>
  <si>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</si>
  <si>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</si>
  <si>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</si>
  <si>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</si>
  <si>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</si>
  <si>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</si>
  <si>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</si>
  <si>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</si>
  <si>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</si>
  <si>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</si>
  <si>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</si>
  <si>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</si>
  <si>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</si>
  <si>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</si>
  <si>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</si>
  <si>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</si>
  <si>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</si>
  <si>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</si>
  <si>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</si>
  <si>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</si>
  <si>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</si>
  <si>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</si>
  <si>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</si>
  <si>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</si>
  <si>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</si>
  <si>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</si>
  <si>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</si>
  <si>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</si>
  <si>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</si>
  <si>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</si>
  <si>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</si>
  <si>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</si>
  <si>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</si>
  <si>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</si>
  <si>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</si>
  <si>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</si>
  <si>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</si>
  <si>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</si>
  <si>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</si>
  <si>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</si>
  <si>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</si>
  <si>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</si>
  <si>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</si>
  <si>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</si>
  <si>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</si>
  <si>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</si>
  <si>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</si>
  <si>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</si>
  <si>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</si>
  <si>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</si>
  <si>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</si>
  <si>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</si>
  <si>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</si>
  <si>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</si>
  <si>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</si>
  <si>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</si>
  <si>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</si>
  <si>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</si>
  <si>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</si>
  <si>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</si>
  <si>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</si>
  <si>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</si>
  <si>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</si>
  <si>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</si>
  <si>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</si>
  <si>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</si>
  <si>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</si>
  <si>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</si>
  <si>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</si>
  <si>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</si>
  <si>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</si>
  <si>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</si>
  <si>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</si>
  <si>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</si>
  <si>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</si>
  <si>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</si>
  <si>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</si>
  <si>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</si>
  <si>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</si>
  <si>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</si>
  <si>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</si>
  <si>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</si>
  <si>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</si>
  <si>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</si>
  <si>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</si>
  <si>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</si>
  <si>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</si>
  <si>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</si>
  <si>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</si>
  <si>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</si>
  <si>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</si>
  <si>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</si>
  <si>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</si>
  <si>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</si>
  <si>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</si>
  <si>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</si>
  <si>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</si>
  <si>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</si>
  <si>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</si>
  <si>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</si>
  <si>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</si>
  <si>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</si>
  <si>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</si>
  <si>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</si>
  <si>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</si>
  <si>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</si>
  <si>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</si>
  <si>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</si>
  <si>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</si>
  <si>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</si>
  <si>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</si>
  <si>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</si>
  <si>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</si>
  <si>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</si>
  <si>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</si>
  <si>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</si>
  <si>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</si>
  <si>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</si>
  <si>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</si>
  <si>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</si>
  <si>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</si>
  <si>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</si>
  <si>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</si>
  <si>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</si>
  <si>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</si>
  <si>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</si>
  <si>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</si>
  <si>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</si>
  <si>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</si>
  <si>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</si>
  <si>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</si>
  <si>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</si>
  <si>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</si>
  <si>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</si>
  <si>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</si>
  <si>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</si>
  <si>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</si>
  <si>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</si>
  <si>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</si>
  <si>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</si>
  <si>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</si>
  <si>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</si>
  <si>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</si>
  <si>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</si>
  <si>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</si>
  <si>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</si>
  <si>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</si>
  <si>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</si>
  <si>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</si>
  <si>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</si>
  <si>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</si>
  <si>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</si>
  <si>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</si>
  <si>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</si>
  <si>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</si>
  <si>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</si>
  <si>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</si>
  <si>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</si>
  <si>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</si>
  <si>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</si>
  <si>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</si>
  <si>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</si>
  <si>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</si>
  <si>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</si>
  <si>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</si>
  <si>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</si>
  <si>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</si>
  <si>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</si>
  <si>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</si>
  <si>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</si>
  <si>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</si>
  <si>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</si>
  <si>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</si>
  <si>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</si>
  <si>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</si>
  <si>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</si>
  <si>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</si>
  <si>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</si>
  <si>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</si>
  <si>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</si>
  <si>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</si>
  <si>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</si>
  <si>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</si>
  <si>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</si>
  <si>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</si>
  <si>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</si>
  <si>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</si>
  <si>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</si>
  <si>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</si>
  <si>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</si>
  <si>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</si>
  <si>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</si>
  <si>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</si>
  <si>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</si>
  <si>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</si>
  <si>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</si>
  <si>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</si>
  <si>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</si>
  <si>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</si>
  <si>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</si>
  <si>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</si>
  <si>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</si>
  <si>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</si>
  <si>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</si>
  <si>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</si>
  <si>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</si>
  <si>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</si>
  <si>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</si>
  <si>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</si>
  <si>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</si>
  <si>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</si>
  <si>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</si>
  <si>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</si>
  <si>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</si>
  <si>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</si>
  <si>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</si>
  <si>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</si>
  <si>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</si>
  <si>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</si>
  <si>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</si>
  <si>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</si>
  <si>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</si>
  <si>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</si>
  <si>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</si>
  <si>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</si>
  <si>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</si>
  <si>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</si>
  <si>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</si>
  <si>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</si>
  <si>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</si>
  <si>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</si>
  <si>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</si>
  <si>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</si>
  <si>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</si>
  <si>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</si>
  <si>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</si>
  <si>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</si>
  <si>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</si>
  <si>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</si>
  <si>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</si>
  <si>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</si>
  <si>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</si>
  <si>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</si>
  <si>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</si>
  <si>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</si>
  <si>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</si>
  <si>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</si>
  <si>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</si>
  <si>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</si>
  <si>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</si>
  <si>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</si>
  <si>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</si>
  <si>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</si>
  <si>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</si>
  <si>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</si>
  <si>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</si>
  <si>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</si>
  <si>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</si>
  <si>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</si>
  <si>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</si>
  <si>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</si>
  <si>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</si>
  <si>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</si>
  <si>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</si>
  <si>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</si>
  <si>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</si>
  <si>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</si>
  <si>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</si>
  <si>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</si>
  <si>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</si>
  <si>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</si>
  <si>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</si>
  <si>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</si>
  <si>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</si>
  <si>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</si>
  <si>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</si>
  <si>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</si>
  <si>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</si>
  <si>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</si>
  <si>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</si>
  <si>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</si>
  <si>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</si>
  <si>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</si>
  <si>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</si>
  <si>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</si>
  <si>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</si>
  <si>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</si>
  <si>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</si>
  <si>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</si>
  <si>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</si>
  <si>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</si>
  <si>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</si>
  <si>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</si>
  <si>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</si>
  <si>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</si>
  <si>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</si>
  <si>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</si>
  <si>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</si>
  <si>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</si>
  <si>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</si>
  <si>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</si>
  <si>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</si>
  <si>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</si>
  <si>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</si>
  <si>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</si>
  <si>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</si>
  <si>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</si>
  <si>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</si>
  <si>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</si>
  <si>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</si>
  <si>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</si>
  <si>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</si>
  <si>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</si>
  <si>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</si>
  <si>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</si>
  <si>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</si>
  <si>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</si>
  <si>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</si>
  <si>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</si>
  <si>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</si>
  <si>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</si>
  <si>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</si>
  <si>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</si>
  <si>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</si>
  <si>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</si>
  <si>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</si>
  <si>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</si>
  <si>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</si>
  <si>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</si>
  <si>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</si>
  <si>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</si>
  <si>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</si>
  <si>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</si>
  <si>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</si>
  <si>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</si>
  <si>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</si>
  <si>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</si>
  <si>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</si>
  <si>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</si>
  <si>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</si>
  <si>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</si>
  <si>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</si>
  <si>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</si>
  <si>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</si>
  <si>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</si>
  <si>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</si>
  <si>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</si>
  <si>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</si>
  <si>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</si>
  <si>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</si>
  <si>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</si>
  <si>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</si>
  <si>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</si>
  <si>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</si>
  <si>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</si>
  <si>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</si>
  <si>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</si>
  <si>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</si>
  <si>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</si>
  <si>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</si>
  <si>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</si>
  <si>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</si>
  <si>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</si>
  <si>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</si>
  <si>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</si>
  <si>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</si>
  <si>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</si>
  <si>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</si>
  <si>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</si>
  <si>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</si>
  <si>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</si>
  <si>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</si>
  <si>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</si>
  <si>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</si>
  <si>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</si>
  <si>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</si>
  <si>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</si>
  <si>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</si>
  <si>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</si>
  <si>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</si>
  <si>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</si>
  <si>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</si>
  <si>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</si>
  <si>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</si>
  <si>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</si>
  <si>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</si>
  <si>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</si>
  <si>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</si>
  <si>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</si>
  <si>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</si>
  <si>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</si>
  <si>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</si>
  <si>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</si>
  <si>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</si>
  <si>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</si>
  <si>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</si>
  <si>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</si>
  <si>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</si>
  <si>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</si>
  <si>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</si>
  <si>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</si>
  <si>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</si>
  <si>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</si>
  <si>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</si>
  <si>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</si>
  <si>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</si>
  <si>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</si>
  <si>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</si>
  <si>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</si>
  <si>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</si>
  <si>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</si>
  <si>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</si>
  <si>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</si>
  <si>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</si>
  <si>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</si>
  <si>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</si>
  <si>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</si>
  <si>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</si>
  <si>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</si>
  <si>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</si>
  <si>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</si>
  <si>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</si>
  <si>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</si>
  <si>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</si>
  <si>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</si>
  <si>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</si>
  <si>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</si>
  <si>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</si>
  <si>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</si>
  <si>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</si>
  <si>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</si>
  <si>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</si>
  <si>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</si>
  <si>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</si>
  <si>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</si>
  <si>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</si>
  <si>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</si>
  <si>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</si>
  <si>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</si>
  <si>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</si>
  <si>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</si>
  <si>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</si>
  <si>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</si>
  <si>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</si>
  <si>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</si>
  <si>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</si>
  <si>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</si>
  <si>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</si>
  <si>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</si>
  <si>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</si>
  <si>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</si>
  <si>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</si>
  <si>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</si>
  <si>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</si>
  <si>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</si>
  <si>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</si>
  <si>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</si>
  <si>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</si>
  <si>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</si>
  <si>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</si>
  <si>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</si>
  <si>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</si>
  <si>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</si>
  <si>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</si>
  <si>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</si>
  <si>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</si>
  <si>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</si>
  <si>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</si>
  <si>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</si>
  <si>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</si>
  <si>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</si>
  <si>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</si>
  <si>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</si>
  <si>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</si>
  <si>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</si>
  <si>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</si>
  <si>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</si>
  <si>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</si>
  <si>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</si>
  <si>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</si>
  <si>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</si>
  <si>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</si>
  <si>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</si>
  <si>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</si>
  <si>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</si>
  <si>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</si>
  <si>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</si>
  <si>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</si>
  <si>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</si>
  <si>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</si>
  <si>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</si>
  <si>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</si>
  <si>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</si>
  <si>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</si>
  <si>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</si>
  <si>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</si>
  <si>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</si>
  <si>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</si>
  <si>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</si>
  <si>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</si>
  <si>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</si>
  <si>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</si>
  <si>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</si>
  <si>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</si>
  <si>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</si>
  <si>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</si>
  <si>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</si>
  <si>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</si>
  <si>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</si>
  <si>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</si>
  <si>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</si>
  <si>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</si>
  <si>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</si>
  <si>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</si>
  <si>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</si>
  <si>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</si>
  <si>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</si>
  <si>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</si>
  <si>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</si>
  <si>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</si>
  <si>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</si>
  <si>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</si>
  <si>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</si>
  <si>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</si>
  <si>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</si>
  <si>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</si>
  <si>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</si>
  <si>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</si>
  <si>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</si>
  <si>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</si>
  <si>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</si>
  <si>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</si>
  <si>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</si>
  <si>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</si>
  <si>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</si>
  <si>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</si>
  <si>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</si>
  <si>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</si>
  <si>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</si>
  <si>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</si>
  <si>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</si>
  <si>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</si>
  <si>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</si>
  <si>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</si>
  <si>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</si>
  <si>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</si>
  <si>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</si>
  <si>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</si>
  <si>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</si>
  <si>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</si>
  <si>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</si>
  <si>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</si>
  <si>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</si>
  <si>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</si>
  <si>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</si>
  <si>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</si>
  <si>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</si>
  <si>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</si>
  <si>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</si>
  <si>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</si>
  <si>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</si>
  <si>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</si>
  <si>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</si>
  <si>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</si>
  <si>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</si>
  <si>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</si>
  <si>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</si>
  <si>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</si>
  <si>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</si>
  <si>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</si>
  <si>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</si>
  <si>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</si>
  <si>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</si>
  <si>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</si>
  <si>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</si>
  <si>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</si>
  <si>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</si>
  <si>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</si>
  <si>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</si>
  <si>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</si>
  <si>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</si>
  <si>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</si>
  <si>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</si>
  <si>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</si>
  <si>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</si>
  <si>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</si>
  <si>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</si>
  <si>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</si>
  <si>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</si>
  <si>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</si>
  <si>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</si>
  <si>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</si>
  <si>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</si>
  <si>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</si>
  <si>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</si>
  <si>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</si>
  <si>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</si>
  <si>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</si>
  <si>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</si>
  <si>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</si>
  <si>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</si>
  <si>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</si>
  <si>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</si>
  <si>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</si>
  <si>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</si>
  <si>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</si>
  <si>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</si>
  <si>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</si>
  <si>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</si>
  <si>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</si>
  <si>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</si>
  <si>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</si>
  <si>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</si>
  <si>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</si>
  <si>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</si>
  <si>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</si>
  <si>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</si>
  <si>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</si>
  <si>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</si>
  <si>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</si>
  <si>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</si>
  <si>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</si>
  <si>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</si>
  <si>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</si>
  <si>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</si>
  <si>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</si>
  <si>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</si>
  <si>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</si>
  <si>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</si>
  <si>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</si>
  <si>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</si>
  <si>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</si>
  <si>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</si>
  <si>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</si>
  <si>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</si>
  <si>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</si>
  <si>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</si>
  <si>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</si>
  <si>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</si>
  <si>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</si>
  <si>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</si>
  <si>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</si>
  <si>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</si>
  <si>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</si>
  <si>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</si>
  <si>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</si>
  <si>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</si>
  <si>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</si>
  <si>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</si>
  <si>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</si>
  <si>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</si>
  <si>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</si>
  <si>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</si>
  <si>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</si>
  <si>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</si>
  <si>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</si>
  <si>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</si>
  <si>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</si>
  <si>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</si>
  <si>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</si>
  <si>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</si>
  <si>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</si>
  <si>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</si>
  <si>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</si>
  <si>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</si>
  <si>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</si>
  <si>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</si>
  <si>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</si>
  <si>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</si>
  <si>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</si>
  <si>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</si>
  <si>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</si>
  <si>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</si>
  <si>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</si>
  <si>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</si>
  <si>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</si>
  <si>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</si>
  <si>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</si>
  <si>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</si>
  <si>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</si>
  <si>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</si>
  <si>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</si>
  <si>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</si>
  <si>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</si>
  <si>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</si>
  <si>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</si>
  <si>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</si>
  <si>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</si>
  <si>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</si>
  <si>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</si>
  <si>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</si>
  <si>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</si>
  <si>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</si>
  <si>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</si>
  <si>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</si>
  <si>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</si>
  <si>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</si>
  <si>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</si>
  <si>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</si>
  <si>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</si>
  <si>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</si>
  <si>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</si>
  <si>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</si>
  <si>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</si>
  <si>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</si>
  <si>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</si>
  <si>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</si>
  <si>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</si>
  <si>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</si>
  <si>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</si>
  <si>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</si>
  <si>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</si>
  <si>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</si>
  <si>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</si>
  <si>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</si>
  <si>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</si>
  <si>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</si>
  <si>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</si>
  <si>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</si>
  <si>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</si>
  <si>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</si>
  <si>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</si>
  <si>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</si>
  <si>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</si>
  <si>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</si>
  <si>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</si>
  <si>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</si>
  <si>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</si>
  <si>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</si>
  <si>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</si>
  <si>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</si>
  <si>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</si>
  <si>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</si>
  <si>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</si>
  <si>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</si>
  <si>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</si>
  <si>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</si>
  <si>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</si>
  <si>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</si>
  <si>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</si>
  <si>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</si>
  <si>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</si>
  <si>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</si>
  <si>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</si>
  <si>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</si>
  <si>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</si>
  <si>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</si>
  <si>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</si>
  <si>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</si>
  <si>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</si>
  <si>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</si>
  <si>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</si>
  <si>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</si>
  <si>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</si>
  <si>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</si>
  <si>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</si>
  <si>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</si>
  <si>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</si>
  <si>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</si>
  <si>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</si>
  <si>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</si>
  <si>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</si>
  <si>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</si>
  <si>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</si>
  <si>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</si>
  <si>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</si>
  <si>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</si>
  <si>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</si>
  <si>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</si>
  <si>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</si>
  <si>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</si>
  <si>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</si>
  <si>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</si>
  <si>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</si>
  <si>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</si>
  <si>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</si>
  <si>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</si>
  <si>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</si>
  <si>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</si>
  <si>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</si>
  <si>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</si>
  <si>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</si>
  <si>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</si>
  <si>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</si>
  <si>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</si>
  <si>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</si>
  <si>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</si>
  <si>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</si>
  <si>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</si>
  <si>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</si>
  <si>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</si>
  <si>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</si>
  <si>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</si>
  <si>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</si>
  <si>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</si>
  <si>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</si>
  <si>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</si>
  <si>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</si>
  <si>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</si>
  <si>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</si>
  <si>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</si>
  <si>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</si>
  <si>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</si>
  <si>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</si>
  <si>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</si>
  <si>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</si>
  <si>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</si>
  <si>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</si>
  <si>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</si>
  <si>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</si>
  <si>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</si>
  <si>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</si>
  <si>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</si>
  <si>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</si>
  <si>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</si>
  <si>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</si>
  <si>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</si>
  <si>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</si>
  <si>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</si>
  <si>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</si>
  <si>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</si>
  <si>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</si>
  <si>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</si>
  <si>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</si>
  <si>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</si>
  <si>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</si>
  <si>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</si>
  <si>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</si>
  <si>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</si>
  <si>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</si>
  <si>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</si>
  <si>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</si>
  <si>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</si>
  <si>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</si>
  <si>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</si>
  <si>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</si>
  <si>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</si>
  <si>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</si>
  <si>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</si>
  <si>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</si>
  <si>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</si>
  <si>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</si>
  <si>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</si>
  <si>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</si>
  <si>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</si>
  <si>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</si>
  <si>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</si>
  <si>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</si>
  <si>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</si>
  <si>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</si>
  <si>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</si>
  <si>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</si>
  <si>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</si>
  <si>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</si>
  <si>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</si>
  <si>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</si>
  <si>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</si>
  <si>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</si>
  <si>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</si>
  <si>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</si>
  <si>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</si>
  <si>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</si>
  <si>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</si>
  <si>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</si>
  <si>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</si>
  <si>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</si>
  <si>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</si>
  <si>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</si>
  <si>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</si>
  <si>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</si>
  <si>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</si>
  <si>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</si>
  <si>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</si>
  <si>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</si>
  <si>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</si>
  <si>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</si>
  <si>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</si>
  <si>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</si>
  <si>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</si>
  <si>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</si>
  <si>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</si>
  <si>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</si>
  <si>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</si>
  <si>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</si>
  <si>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</si>
  <si>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</si>
  <si>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</si>
  <si>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</si>
  <si>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</si>
  <si>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</si>
  <si>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</si>
  <si>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</si>
  <si>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</si>
  <si>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</si>
  <si>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</si>
  <si>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</si>
  <si>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</si>
  <si>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</si>
  <si>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</si>
  <si>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</si>
  <si>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</si>
  <si>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</si>
  <si>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</si>
  <si>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</si>
  <si>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</si>
  <si>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</si>
  <si>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</si>
  <si>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</si>
  <si>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</si>
  <si>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</si>
  <si>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</si>
  <si>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</si>
  <si>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</si>
  <si>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</si>
  <si>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</si>
  <si>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</si>
  <si>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</si>
  <si>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</si>
  <si>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</si>
  <si>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</si>
  <si>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</si>
  <si>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</si>
  <si>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</si>
  <si>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</si>
  <si>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</si>
  <si>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</si>
  <si>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</si>
  <si>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</si>
  <si>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</si>
  <si>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</si>
  <si>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</si>
  <si>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</si>
  <si>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</si>
  <si>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</si>
  <si>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</si>
  <si>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</si>
  <si>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</si>
  <si>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</si>
  <si>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</si>
  <si>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</si>
  <si>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</si>
  <si>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</si>
  <si>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</si>
  <si>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</si>
  <si>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</si>
  <si>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</si>
  <si>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</si>
  <si>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</si>
  <si>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</si>
  <si>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</si>
  <si>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</si>
  <si>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</si>
  <si>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</si>
  <si>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</si>
  <si>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</si>
  <si>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</si>
  <si>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</si>
  <si>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</si>
  <si>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</si>
  <si>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</si>
  <si>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</si>
  <si>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</si>
  <si>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</si>
  <si>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</si>
  <si>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</si>
  <si>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</si>
  <si>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</si>
  <si>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</si>
  <si>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</si>
  <si>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</si>
  <si>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</si>
  <si>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</si>
  <si>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</si>
  <si>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</si>
  <si>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</si>
  <si>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</si>
  <si>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</si>
  <si>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</si>
  <si>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</si>
  <si>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</si>
  <si>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</si>
  <si>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</si>
  <si>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</si>
  <si>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</si>
  <si>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</si>
  <si>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</si>
  <si>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</si>
  <si>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</si>
  <si>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</si>
  <si>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</si>
  <si>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</si>
  <si>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</si>
  <si>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</si>
  <si>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</si>
  <si>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</si>
  <si>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</si>
  <si>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</si>
  <si>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</si>
  <si>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</si>
  <si>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</si>
  <si>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</si>
  <si>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</si>
  <si>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</si>
  <si>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</si>
  <si>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</si>
  <si>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</si>
  <si>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</si>
  <si>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</si>
  <si>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</si>
  <si>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</si>
  <si>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</si>
  <si>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</si>
  <si>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</si>
  <si>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</si>
  <si>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</si>
  <si>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</si>
  <si>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</si>
  <si>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</si>
  <si>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</si>
  <si>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</si>
  <si>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</si>
  <si>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</si>
  <si>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</si>
  <si>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</si>
  <si>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</si>
  <si>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</si>
  <si>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</si>
  <si>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</si>
  <si>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</si>
  <si>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</si>
  <si>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</si>
  <si>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</si>
  <si>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</si>
  <si>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</si>
  <si>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</si>
  <si>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</si>
  <si>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</si>
  <si>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</si>
  <si>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</si>
  <si>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</si>
  <si>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</si>
  <si>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</si>
  <si>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</si>
  <si>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</si>
  <si>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</si>
  <si>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</si>
  <si>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</si>
  <si>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</si>
  <si>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</si>
  <si>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</si>
  <si>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</si>
  <si>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</si>
  <si>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</si>
  <si>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</si>
  <si>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</si>
  <si>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</si>
  <si>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</si>
  <si>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</si>
  <si>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</si>
  <si>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</si>
  <si>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</si>
  <si>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</si>
  <si>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</si>
  <si>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</si>
  <si>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</si>
  <si>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</si>
  <si>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</si>
  <si>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</si>
  <si>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</si>
  <si>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</si>
  <si>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</si>
  <si>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</si>
  <si>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</si>
  <si>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</si>
  <si>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</si>
  <si>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</si>
  <si>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</si>
  <si>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</si>
  <si>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</si>
  <si>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</si>
  <si>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</si>
  <si>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</si>
  <si>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</si>
  <si>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</si>
  <si>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</si>
  <si>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</si>
  <si>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</si>
  <si>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</si>
  <si>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</si>
  <si>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</si>
  <si>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</si>
  <si>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</si>
  <si>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</si>
  <si>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</si>
  <si>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</si>
  <si>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</si>
  <si>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</si>
  <si>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</si>
  <si>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</si>
  <si>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</si>
  <si>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</si>
  <si>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</si>
  <si>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</si>
  <si>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</si>
  <si>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</si>
  <si>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</si>
  <si>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</si>
  <si>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</si>
  <si>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</si>
  <si>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</si>
  <si>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</si>
  <si>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</si>
  <si>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</si>
  <si>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</si>
  <si>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</si>
  <si>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</si>
  <si>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</si>
  <si>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</si>
  <si>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</si>
  <si>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</si>
  <si>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</si>
  <si>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</si>
  <si>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</si>
  <si>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</si>
  <si>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</si>
  <si>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</si>
  <si>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</si>
  <si>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</si>
  <si>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</si>
  <si>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</si>
  <si>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</si>
  <si>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</si>
  <si>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</si>
  <si>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</si>
  <si>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</si>
  <si>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</si>
  <si>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</si>
  <si>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</si>
  <si>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</si>
  <si>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</si>
  <si>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</si>
  <si>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</si>
  <si>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</si>
  <si>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</si>
  <si>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</si>
  <si>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</si>
  <si>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</si>
  <si>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</si>
  <si>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</si>
  <si>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</si>
  <si>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</si>
  <si>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</si>
  <si>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</si>
  <si>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</si>
  <si>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</si>
  <si>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</si>
  <si>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</si>
  <si>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</si>
  <si>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</si>
  <si>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</si>
  <si>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</si>
  <si>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</si>
  <si>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</si>
  <si>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</si>
  <si>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</si>
  <si>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</si>
  <si>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</si>
  <si>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</si>
  <si>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</si>
  <si>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</si>
  <si>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</si>
  <si>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</si>
  <si>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</si>
  <si>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</si>
  <si>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</si>
  <si>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</si>
  <si>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</si>
  <si>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</si>
  <si>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</si>
  <si>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</si>
  <si>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</si>
  <si>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</si>
  <si>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</si>
  <si>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</si>
  <si>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</si>
  <si>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</si>
  <si>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</si>
  <si>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</si>
  <si>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</si>
  <si>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</si>
  <si>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</si>
  <si>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</si>
  <si>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</si>
  <si>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</si>
  <si>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</si>
  <si>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</si>
  <si>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</si>
  <si>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</si>
  <si>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</si>
  <si>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</si>
  <si>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</si>
  <si>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</si>
  <si>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</si>
  <si>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</si>
  <si>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</si>
  <si>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</si>
  <si>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</si>
  <si>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</si>
  <si>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</si>
  <si>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</si>
  <si>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</si>
  <si>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</si>
  <si>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</si>
  <si>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</si>
  <si>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</si>
  <si>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</si>
  <si>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</si>
  <si>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</si>
  <si>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</si>
  <si>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</si>
  <si>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</si>
  <si>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</si>
  <si>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</si>
  <si>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</si>
  <si>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</si>
  <si>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</si>
  <si>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</si>
  <si>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</si>
  <si>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</si>
  <si>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</si>
  <si>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</si>
  <si>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</si>
  <si>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</si>
  <si>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</si>
  <si>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</si>
  <si>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</si>
  <si>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</si>
  <si>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</si>
  <si>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</si>
  <si>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</si>
  <si>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</si>
  <si>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</si>
  <si>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</si>
  <si>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</si>
  <si>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</si>
  <si>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</si>
  <si>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</si>
  <si>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</si>
  <si>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</si>
  <si>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</si>
  <si>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</si>
  <si>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</si>
  <si>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</si>
  <si>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</si>
  <si>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</si>
  <si>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</si>
  <si>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</si>
  <si>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</si>
  <si>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</si>
  <si>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</si>
  <si>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</si>
  <si>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</si>
  <si>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</si>
  <si>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</si>
  <si>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</si>
  <si>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</si>
  <si>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</si>
  <si>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</si>
  <si>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</si>
  <si>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</si>
  <si>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</si>
  <si>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</si>
  <si>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</si>
  <si>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</si>
  <si>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</si>
  <si>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</si>
  <si>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</si>
  <si>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</si>
  <si>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</si>
  <si>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</si>
  <si>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</si>
  <si>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</si>
  <si>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</si>
  <si>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</si>
  <si>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</si>
  <si>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</si>
  <si>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</si>
  <si>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</si>
  <si>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</si>
  <si>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</si>
  <si>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</si>
  <si>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</si>
  <si>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</si>
  <si>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</si>
  <si>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</si>
  <si>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</si>
  <si>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</si>
  <si>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</si>
  <si>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</si>
  <si>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</si>
  <si>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</si>
  <si>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</si>
  <si>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</si>
  <si>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</si>
  <si>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</si>
  <si>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</si>
  <si>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</si>
  <si>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</si>
  <si>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</si>
  <si>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</si>
  <si>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</si>
  <si>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</si>
  <si>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</si>
  <si>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</si>
  <si>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</si>
  <si>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</si>
  <si>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</si>
  <si>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</si>
  <si>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</si>
  <si>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</si>
  <si>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</si>
  <si>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</si>
  <si>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</si>
  <si>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</si>
  <si>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</si>
  <si>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</si>
  <si>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</si>
  <si>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</si>
  <si>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</si>
  <si>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</si>
  <si>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</si>
  <si>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</si>
  <si>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</si>
  <si>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</si>
  <si>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</si>
  <si>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</si>
  <si>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</si>
  <si>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</si>
  <si>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</si>
  <si>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</si>
  <si>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</si>
  <si>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</si>
  <si>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</si>
  <si>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</si>
  <si>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</si>
  <si>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</si>
  <si>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</si>
  <si>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</si>
  <si>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</si>
  <si>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</si>
  <si>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</si>
  <si>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</si>
  <si>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</si>
  <si>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</si>
  <si>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</si>
  <si>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</si>
  <si>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</si>
  <si>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</si>
  <si>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</si>
  <si>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</si>
  <si>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</si>
  <si>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</si>
  <si>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</si>
  <si>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</si>
  <si>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</si>
  <si>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</si>
  <si>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</si>
  <si>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</si>
  <si>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</si>
  <si>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</si>
  <si>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</si>
  <si>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</si>
  <si>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</si>
  <si>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</si>
  <si>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</si>
  <si>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</si>
  <si>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</si>
  <si>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</si>
  <si>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</si>
  <si>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</si>
  <si>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</si>
  <si>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</si>
  <si>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</si>
  <si>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</si>
  <si>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</si>
  <si>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</si>
  <si>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</si>
  <si>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</si>
  <si>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</si>
  <si>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</si>
  <si>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</si>
  <si>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</si>
  <si>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</si>
  <si>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</si>
  <si>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</si>
  <si>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</si>
  <si>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</si>
  <si>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</si>
  <si>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</si>
  <si>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</si>
  <si>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</si>
  <si>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</si>
  <si>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</si>
  <si>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</si>
  <si>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</si>
  <si>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</si>
  <si>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</si>
  <si>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</si>
  <si>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</si>
  <si>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</si>
  <si>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</si>
  <si>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</si>
  <si>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</si>
  <si>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</si>
  <si>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</si>
  <si>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</si>
  <si>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</si>
  <si>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</si>
  <si>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</si>
  <si>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</si>
  <si>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</si>
  <si>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</si>
  <si>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</si>
  <si>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</si>
  <si>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</si>
  <si>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</si>
  <si>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</si>
  <si>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</si>
  <si>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</si>
  <si>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</si>
  <si>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</si>
  <si>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</si>
  <si>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</si>
  <si>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</si>
  <si>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</si>
  <si>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</si>
  <si>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</si>
  <si>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</si>
  <si>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</si>
  <si>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</si>
  <si>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</si>
  <si>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</si>
  <si>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</si>
  <si>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</si>
  <si>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</si>
  <si>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</si>
  <si>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</si>
  <si>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</si>
  <si>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</si>
  <si>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</si>
  <si>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</si>
  <si>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</si>
  <si>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</si>
  <si>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</si>
  <si>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</si>
  <si>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</si>
  <si>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</si>
  <si>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</si>
  <si>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</si>
  <si>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</si>
  <si>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</si>
  <si>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</si>
  <si>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</si>
  <si>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</si>
  <si>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</si>
  <si>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</si>
  <si>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</si>
  <si>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</si>
  <si>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</si>
  <si>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</si>
  <si>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</si>
  <si>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</si>
  <si>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</si>
  <si>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</si>
  <si>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</si>
  <si>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</si>
  <si>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</si>
  <si>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</si>
  <si>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</si>
  <si>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</si>
  <si>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</si>
  <si>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</si>
  <si>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</si>
  <si>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</si>
  <si>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</si>
  <si>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</si>
  <si>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</si>
  <si>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</si>
  <si>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</si>
  <si>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</si>
  <si>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</si>
  <si>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</si>
  <si>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</si>
  <si>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</si>
  <si>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</si>
  <si>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</si>
  <si>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</si>
  <si>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</si>
  <si>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</si>
  <si>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</si>
  <si>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</si>
  <si>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</si>
  <si>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</si>
  <si>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</si>
  <si>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</si>
  <si>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</si>
  <si>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</si>
  <si>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</si>
  <si>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</si>
  <si>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</si>
  <si>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</si>
  <si>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</si>
  <si>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</si>
  <si>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</si>
  <si>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</si>
  <si>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</si>
  <si>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</si>
  <si>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</si>
  <si>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</si>
  <si>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</si>
  <si>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</si>
  <si>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</si>
  <si>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</si>
  <si>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</si>
  <si>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</si>
  <si>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</si>
  <si>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</si>
  <si>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</si>
  <si>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</si>
  <si>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</si>
  <si>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</si>
  <si>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</si>
  <si>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</si>
  <si>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</si>
  <si>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</si>
  <si>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</si>
  <si>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</si>
  <si>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</si>
  <si>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</si>
  <si>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</si>
  <si>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</si>
  <si>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</si>
  <si>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</si>
  <si>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</si>
  <si>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</si>
  <si>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</si>
  <si>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</si>
  <si>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</si>
  <si>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</si>
  <si>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</si>
  <si>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</si>
  <si>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</si>
  <si>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</si>
  <si>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</si>
  <si>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</si>
  <si>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</si>
  <si>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</si>
  <si>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</si>
  <si>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</si>
  <si>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</si>
  <si>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</si>
  <si>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</si>
  <si>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</si>
  <si>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</si>
  <si>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</si>
  <si>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</si>
  <si>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</si>
  <si>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</si>
  <si>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</si>
  <si>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</si>
  <si>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</si>
  <si>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</si>
  <si>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</si>
  <si>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</si>
  <si>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</si>
  <si>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</si>
  <si>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</si>
  <si>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</si>
  <si>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</si>
  <si>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</si>
  <si>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</si>
  <si>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</si>
  <si>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</si>
  <si>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</si>
  <si>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</si>
  <si>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</si>
  <si>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</si>
  <si>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</si>
  <si>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</si>
  <si>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</si>
  <si>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</si>
  <si>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</si>
  <si>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</si>
  <si>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</si>
  <si>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</si>
  <si>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</si>
  <si>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</si>
  <si>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</si>
  <si>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</si>
  <si>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</si>
  <si>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</si>
  <si>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</si>
  <si>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</si>
  <si>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</si>
  <si>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</si>
  <si>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</si>
  <si>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</si>
  <si>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</si>
  <si>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</si>
  <si>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</si>
  <si>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</si>
  <si>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</si>
  <si>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</si>
  <si>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</si>
  <si>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</si>
  <si>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</si>
  <si>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</si>
  <si>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</si>
  <si>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</si>
  <si>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</si>
  <si>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</si>
  <si>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</si>
  <si>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</si>
  <si>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</si>
  <si>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</si>
  <si>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</si>
  <si>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</si>
  <si>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</si>
  <si>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</si>
  <si>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</si>
  <si>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</si>
  <si>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</si>
  <si>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</si>
  <si>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</si>
  <si>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</si>
  <si>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</si>
  <si>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</si>
  <si>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</si>
  <si>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</si>
  <si>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</si>
  <si>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</si>
  <si>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</si>
  <si>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</si>
  <si>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</si>
  <si>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</si>
  <si>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</si>
  <si>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</si>
  <si>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</si>
  <si>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</si>
  <si>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</si>
  <si>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</si>
  <si>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</si>
  <si>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</si>
  <si>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</si>
  <si>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</si>
  <si>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</si>
  <si>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</si>
  <si>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</si>
  <si>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</si>
  <si>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</si>
  <si>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</si>
  <si>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</si>
  <si>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</si>
  <si>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</si>
  <si>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</si>
  <si>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</si>
  <si>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</si>
  <si>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</si>
  <si>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</si>
  <si>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</si>
  <si>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</si>
  <si>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</si>
  <si>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</si>
  <si>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</si>
  <si>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</si>
  <si>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</si>
  <si>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</si>
  <si>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</si>
  <si>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</si>
  <si>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</si>
  <si>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</si>
  <si>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</si>
  <si>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</si>
  <si>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</si>
  <si>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</si>
  <si>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</si>
  <si>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</si>
  <si>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</si>
  <si>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</si>
  <si>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</si>
  <si>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</si>
  <si>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</si>
  <si>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</si>
  <si>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</si>
  <si>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</si>
  <si>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</si>
  <si>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</si>
  <si>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</si>
  <si>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</si>
  <si>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</si>
  <si>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</si>
  <si>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</si>
  <si>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</si>
  <si>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</si>
  <si>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</si>
  <si>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</si>
  <si>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</si>
  <si>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</si>
  <si>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</si>
  <si>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</si>
  <si>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</si>
  <si>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</si>
  <si>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</si>
  <si>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</si>
  <si>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</si>
  <si>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</si>
  <si>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</si>
  <si>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</si>
  <si>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</si>
  <si>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</si>
  <si>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</si>
  <si>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</si>
  <si>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</si>
  <si>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</si>
  <si>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</si>
  <si>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</si>
  <si>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</si>
  <si>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</si>
  <si>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</si>
  <si>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</si>
  <si>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</si>
  <si>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</si>
  <si>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</si>
  <si>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</si>
  <si>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</si>
  <si>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</si>
  <si>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</si>
  <si>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</si>
  <si>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</si>
  <si>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</si>
  <si>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</si>
  <si>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</si>
  <si>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</si>
  <si>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</si>
  <si>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</si>
  <si>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</si>
  <si>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</si>
  <si>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</si>
  <si>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</si>
  <si>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</si>
  <si>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</si>
  <si>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</si>
  <si>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</si>
  <si>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</si>
  <si>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</si>
  <si>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</si>
  <si>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</si>
  <si>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</si>
  <si>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</si>
  <si>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</si>
  <si>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</si>
  <si>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</si>
  <si>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</si>
  <si>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</si>
  <si>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</si>
  <si>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</si>
  <si>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</si>
  <si>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</si>
  <si>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</si>
  <si>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</si>
  <si>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</si>
  <si>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</si>
  <si>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</si>
  <si>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</si>
  <si>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</si>
  <si>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</si>
  <si>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</si>
  <si>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</si>
  <si>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</si>
  <si>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</si>
  <si>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</si>
  <si>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</si>
  <si>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</si>
  <si>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</si>
  <si>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</si>
  <si>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</si>
  <si>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</si>
  <si>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</si>
  <si>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</si>
  <si>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</si>
  <si>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</si>
  <si>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</si>
  <si>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</si>
  <si>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</si>
  <si>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</si>
  <si>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</si>
  <si>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</si>
  <si>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</si>
  <si>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</si>
  <si>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</si>
  <si>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</si>
  <si>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</si>
  <si>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</si>
  <si>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</si>
  <si>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</si>
  <si>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</si>
  <si>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</si>
  <si>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</si>
  <si>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</si>
  <si>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</si>
  <si>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</si>
  <si>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</si>
  <si>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</si>
  <si>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</si>
  <si>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</si>
  <si>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</si>
  <si>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</si>
  <si>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</si>
  <si>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</si>
  <si>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</si>
  <si>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</si>
  <si>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</si>
  <si>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</si>
  <si>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</si>
  <si>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</si>
  <si>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</si>
  <si>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</si>
  <si>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</si>
  <si>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</si>
  <si>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</si>
  <si>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</si>
  <si>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</si>
  <si>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</si>
  <si>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</si>
  <si>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</si>
  <si>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</si>
  <si>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</si>
  <si>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</si>
  <si>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</si>
  <si>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</si>
  <si>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</si>
  <si>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</si>
  <si>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</si>
  <si>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</si>
  <si>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</si>
  <si>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</si>
  <si>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</si>
  <si>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</si>
  <si>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</si>
  <si>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</si>
  <si>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</si>
  <si>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</si>
  <si>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</si>
  <si>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</si>
  <si>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</si>
  <si>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</si>
  <si>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</si>
  <si>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</si>
  <si>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</si>
  <si>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</si>
  <si>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</si>
  <si>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</si>
  <si>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</si>
  <si>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</si>
  <si>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</si>
  <si>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</si>
  <si>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</si>
  <si>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</si>
  <si>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</si>
  <si>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</si>
  <si>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</si>
  <si>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</si>
  <si>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</si>
  <si>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</si>
  <si>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</si>
  <si>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</si>
  <si>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</si>
  <si>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</si>
  <si>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</si>
  <si>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</si>
  <si>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</si>
  <si>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</si>
  <si>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</si>
  <si>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</si>
  <si>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</si>
  <si>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</si>
  <si>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</si>
  <si>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</si>
  <si>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</si>
  <si>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</si>
  <si>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</si>
  <si>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</si>
  <si>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</si>
  <si>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</si>
  <si>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</si>
  <si>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</si>
  <si>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</si>
  <si>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</si>
  <si>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</si>
  <si>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</si>
  <si>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</si>
  <si>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</si>
  <si>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</si>
  <si>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</si>
  <si>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</si>
  <si>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</si>
  <si>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</si>
  <si>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</si>
  <si>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</si>
  <si>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</si>
  <si>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</si>
  <si>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</si>
  <si>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</si>
  <si>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</si>
  <si>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</si>
  <si>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</si>
  <si>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</si>
  <si>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</si>
  <si>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</si>
  <si>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</si>
  <si>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</si>
  <si>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</si>
  <si>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</si>
  <si>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</si>
  <si>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</si>
  <si>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</si>
  <si>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</si>
  <si>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</si>
  <si>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</si>
  <si>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</si>
  <si>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</si>
  <si>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</si>
  <si>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</si>
  <si>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</si>
  <si>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</si>
  <si>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</si>
  <si>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</si>
  <si>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</si>
  <si>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</si>
  <si>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</si>
  <si>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</si>
  <si>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</si>
  <si>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</si>
  <si>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</si>
  <si>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</si>
  <si>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</si>
  <si>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</si>
  <si>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</si>
  <si>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</si>
  <si>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</si>
  <si>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</si>
  <si>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</si>
  <si>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</si>
  <si>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</si>
  <si>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</si>
  <si>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</si>
  <si>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</si>
  <si>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</si>
  <si>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</si>
  <si>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</si>
  <si>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</si>
  <si>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</si>
  <si>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</si>
  <si>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</si>
  <si>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</si>
  <si>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</si>
  <si>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</si>
  <si>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</si>
  <si>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</si>
  <si>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</si>
  <si>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</si>
  <si>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</si>
  <si>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</si>
  <si>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</si>
  <si>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</si>
  <si>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</si>
  <si>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</si>
  <si>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</si>
  <si>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</si>
  <si>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</si>
  <si>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</si>
  <si>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</si>
  <si>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</si>
  <si>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</si>
  <si>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</si>
  <si>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</si>
  <si>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</si>
  <si>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</si>
  <si>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</si>
  <si>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</si>
  <si>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</si>
  <si>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</si>
  <si>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</si>
  <si>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</si>
  <si>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</si>
  <si>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</si>
  <si>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</si>
  <si>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</si>
  <si>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</si>
  <si>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</si>
  <si>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</si>
  <si>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</si>
  <si>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</si>
  <si>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</si>
  <si>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</si>
  <si>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</si>
  <si>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</si>
  <si>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</si>
  <si>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</si>
  <si>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</si>
  <si>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</si>
  <si>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</si>
  <si>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</si>
  <si>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</si>
  <si>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</si>
  <si>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</si>
  <si>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</si>
  <si>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</si>
  <si>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</si>
  <si>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</si>
  <si>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</si>
  <si>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</si>
  <si>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</si>
  <si>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</si>
  <si>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</si>
  <si>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</si>
  <si>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</si>
  <si>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</si>
  <si>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</si>
  <si>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</si>
  <si>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</si>
  <si>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</si>
  <si>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</si>
  <si>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</si>
  <si>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</si>
  <si>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</si>
  <si>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</si>
  <si>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</si>
  <si>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</si>
  <si>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</si>
  <si>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</si>
  <si>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</si>
  <si>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</si>
  <si>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</si>
  <si>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</si>
  <si>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</si>
  <si>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</si>
  <si>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</si>
  <si>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</si>
  <si>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</si>
  <si>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</si>
  <si>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</si>
  <si>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</si>
  <si>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</si>
  <si>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</si>
  <si>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</si>
  <si>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</si>
  <si>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</si>
  <si>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</si>
  <si>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</si>
  <si>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</si>
  <si>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</si>
  <si>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</si>
  <si>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</si>
  <si>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</si>
  <si>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</si>
  <si>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</si>
  <si>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</si>
  <si>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</si>
  <si>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</si>
  <si>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</si>
  <si>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</si>
  <si>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</si>
  <si>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</si>
  <si>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</si>
  <si>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</si>
  <si>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</si>
  <si>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</si>
  <si>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</si>
  <si>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</si>
  <si>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</si>
  <si>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</si>
  <si>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</si>
  <si>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</si>
  <si>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</si>
  <si>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</si>
  <si>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</si>
  <si>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</si>
  <si>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</si>
  <si>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</si>
  <si>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</si>
  <si>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</si>
  <si>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</si>
  <si>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</si>
  <si>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</si>
  <si>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</si>
  <si>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</si>
  <si>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</si>
  <si>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</si>
  <si>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</si>
  <si>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</si>
  <si>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</si>
  <si>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</si>
  <si>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</si>
  <si>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</si>
  <si>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</si>
  <si>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</si>
  <si>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</si>
  <si>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</si>
  <si>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</si>
  <si>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</si>
  <si>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</si>
  <si>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</si>
  <si>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</si>
  <si>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</si>
  <si>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</si>
  <si>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</si>
  <si>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</si>
  <si>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</si>
  <si>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</si>
  <si>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</si>
  <si>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</si>
  <si>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</si>
  <si>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</si>
  <si>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</si>
  <si>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</si>
  <si>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</si>
  <si>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</si>
  <si>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</si>
  <si>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</si>
  <si>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</si>
  <si>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</si>
  <si>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</si>
  <si>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</si>
  <si>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</si>
  <si>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</si>
  <si>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</si>
  <si>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</si>
  <si>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</si>
  <si>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</si>
  <si>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</si>
  <si>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</si>
  <si>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</si>
  <si>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</si>
  <si>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</si>
  <si>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</si>
  <si>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</si>
  <si>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</si>
  <si>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</si>
  <si>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</si>
  <si>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</si>
  <si>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</si>
  <si>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</si>
  <si>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</si>
  <si>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</si>
  <si>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</si>
  <si>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</si>
  <si>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</si>
  <si>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</si>
  <si>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</si>
  <si>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</si>
  <si>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</si>
  <si>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</si>
  <si>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</si>
  <si>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</si>
  <si>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</si>
  <si>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</si>
  <si>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</si>
  <si>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</si>
  <si>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</si>
  <si>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</si>
  <si>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</si>
  <si>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</si>
  <si>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</si>
  <si>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</si>
  <si>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</si>
  <si>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</si>
  <si>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</si>
  <si>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</si>
  <si>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</si>
  <si>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</si>
  <si>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</si>
  <si>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</si>
  <si>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</si>
  <si>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</si>
  <si>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</si>
  <si>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</si>
  <si>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</si>
  <si>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</si>
  <si>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</si>
  <si>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</si>
  <si>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</si>
  <si>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</si>
  <si>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</si>
  <si>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</si>
  <si>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</si>
  <si>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</si>
  <si>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</si>
  <si>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</si>
  <si>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</si>
  <si>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</si>
  <si>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</si>
  <si>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</si>
  <si>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</si>
  <si>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</si>
  <si>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</si>
  <si>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</si>
  <si>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</si>
  <si>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</si>
  <si>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</si>
  <si>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</si>
  <si>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</si>
  <si>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</si>
  <si>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</si>
  <si>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</si>
  <si>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</si>
  <si>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</si>
  <si>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</si>
  <si>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</si>
  <si>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</si>
  <si>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</si>
  <si>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</si>
  <si>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</si>
  <si>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</si>
  <si>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</si>
  <si>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</si>
  <si>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</si>
  <si>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</si>
  <si>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</si>
  <si>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</si>
  <si>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</si>
  <si>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</si>
  <si>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</si>
  <si>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</si>
  <si>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</si>
  <si>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</si>
  <si>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</si>
  <si>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</si>
  <si>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</si>
  <si>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</si>
  <si>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</si>
  <si>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</si>
  <si>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</si>
  <si>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</si>
  <si>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</si>
  <si>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</si>
  <si>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</si>
  <si>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</si>
  <si>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</si>
  <si>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</si>
  <si>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</si>
  <si>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</si>
  <si>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</si>
  <si>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</si>
  <si>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</si>
  <si>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</si>
  <si>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</si>
  <si>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</si>
  <si>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</si>
  <si>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</si>
  <si>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</si>
  <si>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</si>
  <si>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</si>
  <si>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</si>
  <si>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</si>
  <si>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</si>
  <si>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</si>
  <si>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</si>
  <si>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</si>
  <si>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</si>
  <si>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</si>
  <si>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</si>
  <si>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</si>
  <si>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</si>
  <si>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</si>
  <si>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</si>
  <si>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</si>
  <si>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</si>
  <si>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</si>
  <si>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</si>
  <si>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</si>
  <si>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</si>
  <si>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</si>
  <si>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</si>
  <si>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</si>
  <si>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</si>
  <si>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</si>
  <si>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</si>
  <si>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</si>
  <si>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</si>
  <si>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</si>
  <si>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</si>
  <si>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</si>
  <si>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</si>
  <si>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</si>
  <si>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</si>
  <si>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</si>
  <si>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</si>
  <si>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</si>
  <si>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</si>
  <si>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</si>
  <si>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</si>
  <si>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</si>
  <si>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</si>
  <si>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</si>
  <si>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</si>
  <si>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</si>
  <si>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</si>
  <si>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</si>
  <si>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</si>
  <si>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</si>
  <si>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</si>
  <si>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</si>
  <si>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</si>
  <si>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</si>
  <si>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</si>
  <si>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</si>
  <si>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</si>
  <si>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</si>
  <si>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</si>
  <si>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</si>
  <si>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</si>
  <si>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</si>
  <si>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</si>
  <si>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</si>
  <si>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</si>
  <si>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</si>
  <si>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</si>
  <si>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</si>
  <si>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</si>
  <si>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</si>
  <si>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</si>
  <si>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</si>
  <si>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</si>
  <si>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</si>
  <si>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</si>
  <si>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</si>
  <si>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</si>
  <si>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</si>
  <si>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</si>
  <si>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</si>
  <si>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</si>
  <si>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</si>
  <si>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</si>
  <si>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</si>
  <si>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</si>
  <si>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</si>
  <si>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</si>
  <si>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</si>
  <si>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</si>
  <si>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</si>
  <si>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</si>
  <si>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</si>
  <si>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</si>
  <si>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</si>
  <si>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</si>
  <si>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</si>
  <si>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</si>
  <si>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</si>
  <si>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</si>
  <si>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</si>
  <si>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</si>
  <si>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</si>
  <si>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</si>
  <si>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</si>
  <si>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</si>
  <si>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</si>
  <si>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</si>
  <si>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</si>
  <si>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</si>
  <si>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</si>
  <si>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</si>
  <si>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</si>
  <si>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</si>
  <si>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</si>
  <si>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</si>
  <si>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</si>
  <si>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</si>
  <si>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</si>
  <si>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</si>
  <si>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</si>
  <si>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</si>
  <si>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</si>
  <si>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</si>
  <si>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</si>
  <si>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</si>
  <si>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</si>
  <si>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</si>
  <si>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</si>
  <si>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</si>
  <si>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</si>
  <si>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</si>
  <si>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</si>
  <si>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</si>
  <si>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</si>
  <si>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</si>
  <si>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</si>
  <si>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</si>
  <si>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</si>
  <si>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</si>
  <si>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</si>
  <si>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</si>
  <si>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</si>
  <si>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</si>
  <si>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</si>
  <si>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</si>
  <si>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</si>
  <si>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</si>
  <si>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</si>
  <si>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</si>
  <si>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</si>
  <si>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</si>
  <si>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</si>
  <si>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</si>
  <si>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</si>
  <si>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</si>
  <si>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</si>
  <si>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</si>
  <si>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</si>
  <si>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</si>
  <si>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</si>
  <si>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</si>
  <si>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</si>
  <si>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</si>
  <si>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</si>
  <si>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</si>
  <si>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</si>
  <si>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</si>
  <si>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</si>
  <si>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</si>
  <si>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</si>
  <si>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</si>
  <si>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</si>
  <si>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</si>
  <si>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</si>
  <si>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</si>
  <si>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</si>
  <si>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</si>
  <si>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</si>
  <si>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</si>
  <si>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</si>
  <si>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</si>
  <si>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</si>
  <si>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</si>
  <si>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</si>
  <si>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</si>
  <si>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</si>
  <si>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</si>
  <si>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</si>
  <si>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</si>
  <si>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</si>
  <si>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</si>
  <si>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</si>
  <si>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</si>
  <si>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</si>
  <si>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</si>
  <si>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</si>
  <si>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</si>
  <si>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</si>
  <si>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</si>
  <si>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</si>
  <si>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</si>
  <si>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</si>
  <si>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</si>
  <si>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</si>
  <si>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</si>
  <si>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</si>
  <si>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</si>
  <si>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</si>
  <si>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</si>
  <si>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</si>
  <si>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</si>
  <si>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</si>
  <si>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</si>
  <si>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</si>
  <si>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</si>
  <si>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</si>
  <si>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</si>
  <si>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</si>
  <si>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</si>
  <si>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</si>
  <si>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</si>
  <si>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</si>
  <si>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</si>
  <si>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</si>
  <si>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</si>
  <si>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</si>
  <si>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</si>
  <si>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</si>
  <si>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</si>
  <si>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</si>
  <si>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</si>
  <si>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</si>
  <si>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</si>
  <si>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</si>
  <si>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</si>
  <si>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</si>
  <si>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</si>
  <si>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</si>
  <si>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</si>
  <si>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</si>
  <si>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</si>
  <si>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</si>
  <si>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</si>
  <si>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</si>
  <si>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</si>
  <si>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</si>
  <si>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</si>
  <si>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</si>
  <si>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</si>
  <si>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</si>
  <si>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</si>
  <si>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</si>
  <si>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</si>
  <si>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</si>
  <si>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</si>
  <si>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</si>
  <si>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</si>
  <si>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</si>
  <si>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</si>
  <si>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</si>
  <si>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</si>
  <si>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</si>
  <si>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</si>
  <si>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</si>
  <si>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</si>
  <si>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</si>
  <si>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</si>
  <si>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</si>
  <si>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</si>
  <si>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</si>
  <si>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</si>
  <si>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</si>
  <si>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</si>
  <si>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</si>
  <si>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</si>
  <si>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</si>
  <si>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</si>
  <si>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</si>
  <si>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</si>
  <si>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</si>
  <si>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</si>
  <si>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</si>
  <si>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</si>
  <si>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</si>
  <si>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</si>
  <si>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</si>
  <si>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</si>
  <si>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</si>
  <si>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</si>
  <si>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</si>
  <si>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</si>
  <si>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</si>
  <si>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</si>
  <si>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</si>
  <si>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</si>
  <si>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</si>
  <si>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</si>
  <si>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</si>
  <si>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</si>
  <si>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</si>
  <si>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</si>
  <si>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</si>
  <si>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</si>
  <si>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</si>
  <si>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</si>
  <si>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</si>
  <si>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</si>
  <si>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</si>
  <si>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</si>
  <si>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</si>
  <si>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</si>
  <si>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</si>
  <si>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</si>
  <si>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</si>
  <si>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</si>
  <si>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</si>
  <si>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</si>
  <si>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</si>
  <si>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</si>
  <si>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</si>
  <si>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</si>
  <si>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</si>
  <si>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</si>
  <si>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</si>
  <si>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</si>
  <si>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</si>
  <si>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</si>
  <si>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</si>
  <si>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</si>
  <si>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</si>
  <si>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</si>
  <si>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</si>
  <si>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</si>
  <si>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</si>
  <si>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</si>
  <si>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</si>
  <si>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</si>
  <si>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</si>
  <si>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</si>
  <si>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</si>
  <si>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</si>
  <si>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</si>
  <si>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</si>
  <si>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</si>
  <si>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</si>
  <si>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</si>
  <si>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</si>
  <si>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</si>
  <si>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</si>
  <si>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</si>
  <si>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</si>
  <si>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</si>
  <si>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</si>
  <si>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</si>
  <si>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</si>
  <si>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</si>
  <si>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</si>
  <si>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</si>
  <si>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</si>
  <si>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</si>
  <si>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</si>
  <si>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</si>
  <si>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</si>
  <si>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</si>
  <si>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</si>
  <si>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</si>
  <si>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</si>
  <si>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</si>
  <si>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</si>
  <si>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</si>
  <si>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</si>
  <si>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</si>
  <si>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</si>
  <si>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</si>
  <si>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</si>
  <si>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</si>
  <si>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</si>
  <si>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</si>
  <si>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</si>
  <si>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</si>
  <si>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</si>
  <si>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</si>
  <si>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</si>
  <si>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</si>
  <si>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</si>
  <si>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</si>
  <si>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</si>
  <si>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</si>
  <si>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</si>
  <si>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</si>
  <si>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</si>
  <si>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</si>
  <si>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</si>
  <si>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</si>
  <si>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</si>
  <si>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</si>
  <si>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</si>
  <si>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</si>
  <si>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</si>
  <si>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</si>
  <si>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</si>
  <si>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</si>
  <si>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</si>
  <si>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</si>
  <si>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</si>
  <si>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</si>
  <si>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</si>
  <si>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</si>
  <si>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</si>
  <si>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</si>
  <si>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</si>
  <si>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</si>
  <si>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</si>
  <si>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</si>
  <si>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</si>
  <si>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</si>
  <si>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</si>
  <si>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</si>
  <si>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</si>
  <si>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</si>
  <si>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</si>
  <si>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</si>
  <si>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</si>
  <si>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</si>
  <si>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</si>
  <si>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</si>
  <si>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</si>
  <si>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</si>
  <si>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</si>
  <si>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</si>
  <si>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</si>
  <si>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</si>
  <si>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</si>
  <si>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</si>
  <si>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</si>
  <si>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</si>
  <si>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</si>
  <si>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</si>
  <si>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</si>
  <si>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</si>
  <si>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</si>
  <si>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</si>
  <si>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</si>
  <si>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</si>
  <si>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</si>
  <si>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</si>
  <si>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</si>
  <si>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</si>
  <si>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</si>
  <si>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</si>
  <si>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</si>
  <si>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</si>
  <si>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</si>
  <si>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</si>
  <si>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</si>
  <si>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</si>
  <si>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</si>
  <si>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</si>
  <si>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</si>
  <si>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</si>
  <si>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</si>
  <si>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</si>
  <si>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</si>
  <si>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</si>
  <si>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</si>
  <si>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</si>
  <si>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</si>
  <si>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</si>
  <si>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</si>
  <si>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</si>
  <si>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</si>
  <si>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</si>
  <si>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</si>
  <si>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</si>
  <si>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</si>
  <si>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</si>
  <si>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</si>
  <si>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</si>
  <si>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</si>
  <si>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</si>
  <si>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</si>
  <si>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</si>
  <si>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</si>
  <si>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</si>
  <si>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</si>
  <si>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</si>
  <si>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</si>
  <si>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</si>
  <si>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</si>
  <si>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</si>
  <si>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</si>
  <si>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</si>
  <si>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</si>
  <si>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</si>
  <si>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</si>
  <si>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</si>
  <si>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</si>
  <si>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</si>
  <si>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</si>
  <si>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</si>
  <si>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</si>
  <si>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</si>
  <si>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</si>
  <si>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</si>
  <si>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</si>
  <si>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</si>
  <si>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</si>
  <si>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</si>
  <si>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</si>
  <si>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</si>
  <si>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</si>
  <si>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</si>
  <si>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</si>
  <si>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</si>
  <si>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</si>
  <si>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</si>
  <si>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</si>
  <si>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</si>
  <si>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</si>
  <si>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</si>
  <si>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</si>
  <si>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</si>
  <si>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</si>
  <si>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</si>
  <si>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</si>
  <si>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</si>
  <si>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</si>
  <si>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</si>
  <si>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</si>
  <si>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</si>
  <si>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</si>
  <si>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</si>
  <si>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</si>
  <si>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</si>
  <si>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</si>
  <si>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</si>
  <si>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</si>
  <si>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</si>
  <si>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</si>
  <si>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</si>
  <si>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</si>
  <si>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</si>
  <si>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</si>
  <si>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</si>
  <si>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</si>
  <si>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</si>
  <si>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</si>
  <si>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</si>
  <si>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</si>
  <si>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</si>
  <si>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</si>
  <si>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</si>
  <si>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</si>
  <si>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</si>
  <si>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</si>
  <si>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</si>
  <si>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</si>
  <si>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</si>
  <si>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</si>
  <si>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</si>
  <si>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</si>
  <si>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</si>
  <si>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</si>
  <si>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</si>
  <si>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</si>
  <si>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</si>
  <si>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</si>
  <si>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</si>
  <si>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</si>
  <si>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</si>
  <si>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</si>
  <si>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</si>
  <si>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</si>
  <si>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</si>
  <si>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</si>
  <si>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</si>
  <si>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</si>
  <si>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</si>
  <si>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</si>
  <si>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</si>
  <si>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</si>
  <si>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</si>
  <si>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</si>
  <si>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</si>
  <si>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</si>
  <si>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</si>
  <si>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</si>
  <si>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</si>
  <si>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</si>
  <si>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</si>
  <si>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</si>
  <si>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</si>
  <si>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</si>
  <si>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</si>
  <si>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</si>
  <si>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</si>
  <si>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</si>
  <si>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</si>
  <si>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</si>
  <si>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</si>
  <si>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</si>
  <si>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</si>
  <si>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</si>
  <si>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</si>
  <si>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</si>
  <si>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</si>
  <si>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</si>
  <si>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</si>
  <si>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</si>
  <si>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</si>
  <si>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</si>
  <si>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</si>
  <si>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</si>
  <si>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</si>
  <si>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</si>
  <si>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</si>
  <si>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</si>
  <si>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</si>
  <si>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</si>
  <si>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</si>
  <si>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</si>
  <si>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</si>
  <si>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</si>
  <si>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</si>
  <si>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</si>
  <si>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</si>
  <si>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</si>
  <si>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</si>
  <si>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</si>
  <si>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</si>
  <si>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</si>
  <si>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</si>
  <si>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</si>
  <si>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</si>
  <si>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</si>
  <si>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</si>
  <si>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</si>
  <si>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</si>
  <si>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</si>
  <si>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</si>
  <si>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</si>
  <si>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</si>
  <si>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</si>
  <si>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</si>
  <si>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</si>
  <si>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</si>
  <si>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</si>
  <si>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</si>
  <si>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</si>
  <si>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</si>
  <si>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</si>
  <si>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</si>
  <si>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</si>
  <si>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</si>
  <si>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</si>
  <si>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</si>
  <si>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</si>
  <si>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</si>
  <si>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</si>
  <si>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</si>
  <si>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</si>
  <si>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</si>
  <si>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</si>
  <si>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</si>
  <si>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</si>
  <si>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</si>
  <si>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</si>
  <si>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</si>
  <si>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</si>
  <si>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</si>
  <si>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</si>
  <si>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</si>
  <si>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</si>
  <si>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</si>
  <si>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</si>
  <si>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</si>
  <si>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</si>
  <si>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</si>
  <si>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</si>
  <si>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</si>
  <si>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</si>
  <si>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</si>
  <si>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</si>
  <si>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</si>
  <si>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</si>
  <si>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</si>
  <si>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</si>
  <si>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</si>
  <si>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</si>
  <si>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</si>
  <si>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</si>
  <si>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</si>
  <si>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</si>
  <si>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</si>
  <si>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</si>
  <si>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</si>
  <si>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</si>
  <si>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</si>
  <si>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</si>
  <si>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</si>
  <si>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</si>
  <si>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</si>
  <si>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</si>
  <si>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</si>
  <si>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</si>
  <si>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</si>
  <si>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</si>
  <si>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</si>
  <si>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</si>
  <si>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</si>
  <si>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</si>
  <si>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</si>
  <si>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</si>
  <si>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</si>
  <si>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</si>
  <si>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</si>
  <si>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</si>
  <si>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</si>
  <si>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</si>
  <si>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</si>
  <si>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</si>
  <si>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</si>
  <si>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</si>
  <si>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</si>
  <si>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</si>
  <si>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</si>
  <si>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</si>
  <si>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</si>
  <si>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</si>
  <si>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</si>
  <si>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</si>
  <si>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</si>
  <si>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</si>
  <si>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</si>
  <si>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</si>
  <si>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</si>
  <si>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</si>
  <si>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</si>
  <si>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</si>
  <si>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</si>
  <si>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</si>
  <si>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</si>
  <si>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</si>
  <si>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</si>
  <si>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</si>
  <si>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</si>
  <si>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</si>
  <si>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</si>
  <si>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</si>
  <si>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</si>
  <si>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</si>
  <si>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</si>
  <si>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</si>
  <si>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</si>
  <si>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</si>
  <si>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</si>
  <si>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</si>
  <si>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</si>
  <si>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</si>
  <si>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</si>
  <si>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</si>
  <si>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</si>
  <si>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</si>
  <si>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</si>
  <si>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</si>
  <si>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</si>
  <si>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</si>
  <si>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</si>
  <si>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</si>
  <si>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</si>
  <si>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</si>
  <si>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</si>
  <si>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</si>
  <si>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</si>
  <si>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</si>
  <si>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</si>
  <si>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</si>
  <si>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</si>
  <si>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</si>
  <si>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</si>
  <si>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</si>
  <si>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</si>
  <si>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</si>
  <si>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</si>
  <si>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</si>
  <si>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</si>
  <si>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</si>
  <si>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</si>
  <si>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</si>
  <si>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</si>
  <si>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</si>
  <si>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</si>
  <si>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</si>
  <si>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</si>
  <si>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</si>
  <si>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</si>
  <si>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</si>
  <si>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</si>
  <si>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</si>
  <si>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</si>
  <si>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</si>
  <si>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</si>
  <si>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</si>
  <si>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</si>
  <si>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</si>
  <si>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</si>
  <si>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</si>
  <si>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</si>
  <si>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</si>
  <si>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</si>
  <si>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</si>
  <si>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</si>
  <si>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</si>
  <si>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</si>
  <si>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</si>
  <si>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</si>
  <si>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</si>
  <si>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</si>
  <si>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</si>
  <si>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</si>
  <si>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</si>
  <si>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</si>
  <si>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</si>
  <si>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</si>
  <si>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</si>
  <si>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</si>
  <si>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</si>
  <si>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</si>
  <si>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</si>
  <si>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</si>
  <si>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</si>
  <si>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</si>
  <si>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</si>
  <si>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</si>
  <si>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</si>
  <si>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</si>
  <si>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</si>
  <si>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</si>
  <si>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</si>
  <si>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</si>
  <si>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</si>
  <si>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</si>
  <si>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</si>
  <si>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</si>
  <si>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</si>
  <si>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</si>
  <si>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</si>
  <si>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</si>
  <si>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</si>
  <si>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</si>
  <si>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</si>
  <si>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</si>
  <si>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</si>
  <si>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</si>
  <si>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</si>
  <si>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</si>
  <si>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</si>
  <si>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</si>
  <si>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</si>
  <si>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</si>
  <si>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</si>
  <si>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</si>
  <si>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</si>
  <si>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</si>
  <si>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</si>
  <si>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</si>
  <si>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</si>
  <si>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</si>
  <si>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</si>
  <si>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</si>
  <si>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</si>
  <si>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</si>
  <si>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</si>
  <si>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</si>
  <si>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</si>
  <si>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</si>
  <si>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</si>
  <si>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</si>
  <si>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</si>
  <si>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</si>
  <si>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</si>
  <si>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</si>
  <si>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</si>
  <si>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</si>
  <si>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</si>
  <si>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</si>
  <si>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</si>
  <si>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</si>
  <si>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</si>
  <si>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</si>
  <si>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</si>
  <si>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</si>
  <si>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</si>
  <si>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</si>
  <si>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</si>
  <si>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</si>
  <si>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</si>
  <si>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</si>
  <si>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</si>
  <si>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</si>
  <si>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</si>
  <si>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</si>
  <si>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</si>
  <si>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</si>
  <si>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</si>
  <si>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</si>
  <si>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</si>
  <si>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</si>
  <si>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</si>
  <si>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</si>
  <si>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</si>
  <si>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</si>
  <si>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</si>
  <si>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</si>
  <si>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</si>
  <si>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</si>
  <si>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</si>
  <si>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</si>
  <si>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</si>
  <si>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</si>
  <si>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</si>
  <si>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</si>
  <si>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</si>
  <si>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</si>
  <si>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</si>
  <si>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</si>
  <si>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</si>
  <si>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</si>
  <si>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</si>
  <si>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</si>
  <si>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</si>
  <si>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</si>
  <si>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</si>
  <si>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</si>
  <si>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</si>
  <si>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</si>
  <si>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</si>
  <si>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</si>
  <si>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</si>
  <si>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</si>
  <si>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</si>
  <si>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</si>
  <si>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</si>
  <si>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</si>
  <si>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</si>
  <si>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</si>
  <si>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</si>
  <si>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</si>
  <si>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</si>
  <si>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</si>
  <si>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</si>
  <si>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</si>
  <si>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</si>
  <si>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</si>
  <si>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</si>
  <si>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</si>
  <si>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</si>
  <si>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</si>
  <si>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</si>
  <si>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</si>
  <si>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</si>
  <si>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</si>
  <si>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</si>
  <si>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</si>
  <si>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</si>
  <si>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</si>
  <si>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</si>
  <si>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</si>
  <si>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</si>
  <si>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</si>
  <si>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</si>
  <si>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</si>
  <si>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</si>
  <si>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</si>
  <si>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</si>
  <si>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</si>
  <si>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</si>
  <si>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</si>
  <si>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</si>
  <si>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</si>
  <si>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</si>
  <si>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</si>
  <si>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</si>
  <si>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</si>
  <si>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</si>
  <si>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</si>
  <si>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</si>
  <si>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</si>
  <si>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</si>
  <si>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</si>
  <si>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</si>
  <si>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</si>
  <si>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</si>
  <si>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</si>
  <si>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</si>
  <si>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</si>
  <si>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</si>
  <si>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</si>
  <si>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</si>
  <si>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</si>
  <si>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</si>
  <si>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</si>
  <si>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</si>
  <si>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</si>
  <si>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</si>
  <si>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</si>
  <si>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</si>
  <si>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</si>
  <si>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</si>
  <si>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</si>
  <si>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</si>
  <si>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</si>
  <si>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</si>
  <si>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</si>
  <si>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</si>
  <si>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</si>
  <si>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</si>
  <si>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</si>
  <si>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</si>
  <si>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</si>
  <si>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</si>
  <si>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</si>
  <si>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</si>
  <si>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</si>
  <si>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</si>
  <si>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</si>
  <si>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</si>
  <si>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</si>
  <si>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</si>
  <si>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</si>
  <si>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</si>
  <si>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</si>
  <si>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</si>
  <si>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</si>
  <si>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</si>
  <si>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</si>
  <si>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</si>
  <si>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</si>
  <si>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</si>
  <si>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</si>
  <si>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</si>
  <si>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</si>
  <si>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</si>
  <si>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</si>
  <si>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</si>
  <si>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</si>
  <si>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</si>
  <si>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</si>
  <si>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</si>
  <si>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</si>
  <si>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</si>
  <si>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</si>
  <si>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</si>
  <si>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</si>
  <si>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</si>
  <si>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</si>
  <si>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</si>
  <si>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</si>
  <si>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</si>
  <si>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</si>
  <si>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</si>
  <si>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</si>
  <si>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</si>
  <si>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</si>
  <si>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</si>
  <si>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</si>
  <si>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</si>
  <si>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</si>
  <si>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</si>
  <si>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</si>
  <si>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</si>
  <si>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</si>
  <si>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</si>
  <si>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</si>
  <si>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</si>
  <si>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</si>
  <si>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</si>
  <si>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</si>
  <si>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</si>
  <si>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</si>
  <si>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</si>
  <si>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</si>
  <si>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</si>
  <si>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</si>
  <si>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</si>
  <si>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</si>
  <si>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</si>
  <si>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</si>
  <si>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</si>
  <si>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</si>
  <si>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</si>
  <si>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</si>
  <si>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</si>
  <si>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</si>
  <si>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</si>
  <si>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</si>
  <si>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</si>
  <si>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</si>
  <si>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</si>
  <si>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</si>
  <si>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</si>
  <si>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</si>
  <si>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</si>
  <si>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</si>
  <si>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</si>
  <si>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</si>
  <si>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</si>
  <si>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</si>
  <si>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</si>
  <si>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</si>
  <si>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</si>
  <si>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</si>
  <si>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</si>
  <si>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</si>
  <si>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</si>
  <si>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</si>
  <si>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</si>
  <si>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</si>
  <si>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</si>
  <si>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</si>
  <si>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</si>
  <si>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</si>
  <si>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</si>
  <si>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</si>
  <si>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</si>
  <si>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</si>
  <si>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</si>
  <si>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</si>
  <si>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</si>
  <si>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</si>
  <si>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</si>
  <si>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</si>
  <si>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</si>
  <si>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</si>
  <si>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</si>
  <si>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</si>
  <si>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</si>
  <si>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</si>
  <si>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</si>
  <si>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</si>
  <si>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</si>
  <si>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</si>
  <si>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</si>
  <si>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</si>
  <si>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</si>
  <si>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</si>
  <si>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</si>
  <si>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</si>
  <si>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</si>
  <si>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</si>
  <si>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</si>
  <si>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</si>
  <si>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</si>
  <si>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</si>
  <si>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</si>
  <si>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</si>
  <si>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</si>
  <si>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</si>
  <si>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</si>
  <si>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</si>
  <si>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</si>
  <si>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</si>
  <si>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</si>
  <si>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</si>
  <si>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</si>
  <si>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</si>
  <si>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</si>
  <si>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</si>
  <si>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</si>
  <si>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</si>
  <si>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</si>
  <si>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</si>
  <si>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</si>
  <si>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</si>
  <si>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</si>
  <si>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</si>
  <si>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</si>
  <si>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</si>
  <si>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</si>
  <si>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</si>
  <si>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</si>
  <si>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</si>
  <si>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</si>
  <si>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</si>
  <si>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</si>
  <si>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</si>
  <si>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</si>
  <si>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</si>
  <si>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</si>
  <si>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</si>
  <si>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</si>
  <si>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</si>
  <si>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</si>
  <si>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</si>
  <si>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</si>
  <si>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</si>
  <si>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</si>
  <si>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</si>
  <si>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</si>
  <si>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</si>
  <si>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</si>
  <si>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</si>
  <si>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</si>
  <si>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</si>
  <si>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</si>
  <si>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</si>
  <si>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</si>
  <si>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</si>
  <si>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</si>
  <si>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</si>
  <si>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</si>
  <si>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</si>
  <si>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</si>
  <si>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</si>
  <si>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</si>
  <si>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</si>
  <si>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</si>
  <si>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</si>
  <si>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</si>
  <si>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</si>
  <si>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</si>
  <si>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</si>
  <si>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</si>
  <si>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</si>
  <si>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</si>
  <si>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</si>
  <si>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</si>
  <si>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</si>
  <si>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</si>
  <si>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</si>
  <si>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</si>
  <si>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</si>
  <si>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</si>
  <si>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</si>
  <si>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</si>
  <si>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</si>
  <si>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</si>
  <si>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</si>
  <si>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</si>
  <si>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</si>
  <si>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</si>
  <si>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</si>
  <si>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</si>
  <si>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</si>
  <si>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</si>
  <si>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</si>
  <si>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</si>
  <si>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</si>
  <si>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</si>
  <si>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</si>
  <si>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</si>
  <si>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</si>
  <si>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</si>
  <si>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</si>
  <si>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</si>
  <si>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</si>
  <si>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</si>
  <si>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</si>
  <si>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</si>
  <si>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</si>
  <si>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</si>
  <si>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</si>
  <si>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</si>
  <si>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</si>
  <si>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</si>
  <si>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</si>
  <si>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</si>
  <si>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</si>
  <si>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</si>
  <si>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</si>
  <si>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</si>
  <si>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</si>
  <si>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</si>
  <si>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</si>
  <si>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</si>
  <si>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</si>
  <si>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</si>
  <si>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</si>
  <si>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</si>
  <si>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</si>
  <si>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</si>
  <si>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</si>
  <si>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</si>
  <si>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</si>
  <si>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</si>
  <si>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</si>
  <si>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</si>
  <si>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</si>
  <si>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</si>
  <si>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</si>
  <si>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</si>
  <si>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</si>
  <si>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</si>
  <si>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</si>
  <si>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</si>
  <si>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</si>
  <si>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</si>
  <si>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</si>
  <si>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</si>
  <si>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</si>
  <si>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</si>
  <si>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</si>
  <si>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</si>
  <si>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</si>
  <si>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</si>
  <si>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</si>
  <si>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</si>
  <si>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</si>
  <si>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</si>
  <si>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</si>
  <si>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</si>
  <si>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</si>
  <si>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</si>
  <si>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</si>
  <si>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</si>
  <si>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</si>
  <si>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</si>
  <si>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</si>
  <si>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</si>
  <si>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</si>
  <si>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</si>
  <si>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</si>
  <si>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</si>
  <si>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</si>
  <si>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</si>
  <si>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</si>
  <si>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</si>
  <si>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</si>
  <si>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</si>
  <si>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</si>
  <si>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</si>
  <si>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</si>
  <si>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</si>
  <si>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</si>
  <si>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</si>
  <si>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</si>
  <si>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</si>
  <si>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</si>
  <si>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</si>
  <si>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</si>
  <si>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</si>
  <si>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</si>
  <si>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</si>
  <si>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</si>
  <si>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</si>
  <si>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</si>
  <si>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</si>
  <si>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</si>
  <si>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</si>
  <si>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</si>
  <si>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</si>
  <si>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</si>
  <si>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</si>
  <si>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</si>
  <si>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</si>
  <si>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</si>
  <si>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</si>
  <si>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</si>
  <si>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</si>
  <si>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</si>
  <si>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</si>
  <si>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</si>
  <si>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</si>
  <si>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</si>
  <si>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</si>
  <si>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</si>
  <si>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</si>
  <si>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</si>
  <si>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</si>
  <si>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</si>
  <si>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</si>
  <si>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</si>
  <si>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</si>
  <si>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</si>
  <si>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</si>
  <si>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</si>
  <si>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</si>
  <si>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</si>
  <si>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</si>
  <si>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</si>
  <si>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</si>
  <si>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</si>
  <si>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</si>
  <si>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</si>
  <si>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</si>
  <si>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</si>
  <si>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</si>
  <si>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</si>
  <si>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</si>
  <si>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</si>
  <si>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</si>
  <si>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</si>
  <si>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</si>
  <si>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</si>
  <si>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</si>
  <si>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</si>
  <si>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</si>
  <si>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</si>
  <si>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</si>
  <si>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</si>
  <si>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</si>
  <si>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</si>
  <si>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</si>
  <si>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</si>
  <si>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</si>
  <si>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</si>
  <si>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</si>
  <si>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</si>
  <si>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</si>
  <si>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</si>
  <si>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</si>
  <si>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</si>
  <si>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</si>
  <si>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</si>
  <si>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</si>
  <si>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</si>
  <si>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</si>
  <si>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</si>
  <si>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</si>
  <si>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</si>
  <si>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</si>
  <si>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</si>
  <si>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</si>
  <si>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</si>
  <si>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</si>
  <si>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</si>
  <si>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</si>
  <si>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</si>
  <si>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</si>
  <si>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</si>
  <si>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</si>
  <si>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</si>
  <si>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</si>
  <si>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</si>
  <si>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</si>
  <si>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</si>
  <si>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</si>
  <si>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</si>
  <si>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</si>
  <si>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</si>
  <si>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</si>
  <si>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</si>
  <si>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</si>
  <si>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</si>
  <si>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</si>
  <si>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</si>
  <si>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</si>
  <si>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</si>
  <si>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</si>
  <si>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</si>
  <si>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</si>
  <si>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</si>
  <si>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</si>
  <si>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</si>
  <si>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</si>
  <si>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</si>
  <si>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</si>
  <si>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</si>
  <si>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</si>
  <si>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</si>
  <si>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</si>
  <si>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</si>
  <si>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</si>
  <si>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</si>
  <si>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</si>
  <si>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</si>
  <si>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</si>
  <si>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</si>
  <si>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</si>
  <si>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</si>
  <si>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</si>
  <si>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</si>
  <si>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</si>
  <si>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</si>
  <si>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</si>
  <si>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</si>
  <si>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</si>
  <si>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</si>
  <si>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</si>
  <si>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</si>
  <si>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</si>
  <si>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</si>
  <si>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</si>
  <si>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</si>
  <si>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</si>
  <si>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</si>
  <si>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</si>
  <si>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</si>
  <si>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</si>
  <si>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</si>
  <si>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</si>
  <si>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</si>
  <si>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</si>
  <si>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</si>
  <si>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</si>
  <si>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</si>
  <si>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</si>
  <si>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</si>
  <si>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</si>
  <si>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</si>
  <si>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</si>
  <si>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</si>
  <si>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</si>
  <si>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</si>
  <si>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</si>
  <si>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</si>
  <si>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</si>
  <si>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</si>
  <si>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</si>
  <si>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</si>
  <si>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</si>
  <si>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</si>
  <si>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</si>
  <si>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</si>
  <si>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</si>
  <si>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</si>
  <si>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</si>
  <si>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</si>
  <si>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</si>
  <si>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</si>
  <si>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</si>
  <si>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</si>
  <si>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</si>
  <si>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</si>
  <si>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</si>
  <si>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</si>
  <si>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</si>
  <si>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</si>
  <si>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</si>
  <si>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</si>
  <si>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</si>
  <si>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</si>
  <si>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</si>
  <si>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</si>
  <si>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</si>
  <si>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</si>
  <si>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</si>
  <si>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</si>
  <si>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</si>
  <si>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</si>
  <si>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</si>
  <si>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</si>
  <si>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</si>
  <si>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</si>
  <si>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</si>
  <si>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</si>
  <si>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</si>
  <si>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</si>
  <si>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</si>
  <si>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</si>
  <si>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</si>
  <si>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</si>
  <si>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</si>
  <si>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</si>
  <si>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</si>
  <si>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</si>
  <si>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</si>
  <si>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</si>
  <si>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</si>
  <si>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</si>
  <si>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</si>
  <si>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</si>
  <si>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</si>
  <si>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</si>
  <si>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</si>
  <si>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</si>
  <si>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</si>
  <si>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</si>
  <si>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</si>
  <si>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</si>
  <si>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</si>
  <si>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</si>
  <si>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</si>
  <si>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</si>
  <si>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</si>
  <si>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</si>
  <si>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</si>
  <si>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</si>
  <si>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</si>
  <si>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</si>
  <si>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</si>
  <si>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</si>
  <si>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</si>
  <si>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</si>
  <si>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</si>
  <si>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</si>
  <si>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</si>
  <si>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</si>
  <si>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</si>
  <si>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</si>
  <si>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</si>
  <si>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</si>
  <si>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</si>
  <si>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</si>
  <si>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</si>
  <si>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</si>
  <si>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</si>
  <si>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</si>
  <si>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</si>
  <si>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</si>
  <si>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</si>
  <si>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</si>
  <si>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</si>
  <si>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</si>
  <si>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</si>
  <si>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</si>
  <si>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</si>
  <si>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</si>
  <si>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</si>
  <si>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</si>
  <si>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</si>
  <si>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</si>
  <si>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</si>
  <si>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</si>
  <si>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</si>
  <si>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</si>
  <si>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</si>
  <si>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</si>
  <si>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</si>
  <si>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</si>
  <si>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</si>
  <si>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</si>
  <si>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</si>
  <si>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</si>
  <si>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</si>
  <si>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</si>
  <si>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</si>
  <si>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</si>
  <si>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</si>
  <si>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</si>
  <si>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</si>
  <si>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</si>
  <si>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</si>
  <si>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</si>
  <si>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</si>
  <si>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</si>
  <si>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</si>
  <si>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</si>
  <si>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</si>
  <si>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</si>
  <si>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</si>
  <si>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</si>
  <si>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</si>
  <si>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</si>
  <si>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</si>
  <si>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</si>
  <si>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</si>
  <si>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</si>
  <si>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</si>
  <si>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</si>
  <si>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</si>
  <si>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</si>
  <si>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</si>
  <si>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</si>
  <si>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</si>
  <si>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</si>
  <si>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</si>
  <si>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</si>
  <si>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</si>
  <si>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</si>
  <si>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</si>
  <si>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</si>
  <si>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</si>
  <si>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</si>
  <si>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</si>
  <si>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</si>
  <si>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</si>
  <si>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</si>
  <si>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</si>
  <si>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</si>
  <si>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</si>
  <si>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</si>
  <si>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</si>
  <si>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</si>
  <si>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</si>
  <si>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</si>
  <si>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</si>
  <si>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</si>
  <si>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</si>
  <si>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</si>
  <si>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</si>
  <si>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</si>
  <si>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</si>
  <si>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</si>
  <si>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</si>
  <si>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</si>
  <si>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</si>
  <si>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</si>
  <si>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</si>
  <si>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</si>
  <si>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</si>
  <si>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</si>
  <si>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</si>
  <si>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</si>
  <si>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</si>
  <si>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</si>
  <si>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</si>
  <si>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</si>
  <si>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</si>
  <si>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</si>
  <si>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</si>
  <si>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</si>
  <si>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</si>
  <si>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</si>
  <si>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</si>
  <si>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</si>
  <si>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</si>
  <si>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</si>
  <si>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</si>
  <si>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</si>
  <si>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</si>
  <si>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</si>
  <si>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</si>
  <si>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</si>
  <si>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</si>
  <si>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</si>
  <si>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</si>
  <si>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</si>
  <si>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</si>
  <si>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</si>
  <si>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</si>
  <si>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</si>
  <si>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</si>
  <si>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</si>
  <si>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</si>
  <si>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</si>
  <si>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</si>
  <si>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</si>
  <si>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</si>
  <si>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</si>
  <si>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</si>
  <si>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</si>
  <si>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</si>
  <si>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</si>
  <si>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</si>
  <si>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</si>
  <si>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</si>
  <si>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</si>
  <si>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</si>
  <si>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</si>
  <si>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</si>
  <si>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</si>
  <si>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</si>
  <si>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</si>
  <si>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</si>
  <si>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</si>
  <si>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</si>
  <si>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</si>
  <si>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</si>
  <si>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</si>
  <si>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</si>
  <si>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</si>
  <si>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</si>
  <si>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</si>
  <si>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</si>
  <si>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</si>
  <si>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</si>
  <si>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</si>
  <si>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</si>
  <si>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</si>
  <si>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</si>
  <si>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</si>
  <si>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</si>
  <si>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</si>
  <si>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</si>
  <si>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</si>
  <si>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</si>
  <si>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</si>
  <si>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</si>
  <si>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</si>
  <si>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</si>
  <si>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</si>
  <si>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</si>
  <si>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</si>
  <si>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</si>
  <si>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</si>
  <si>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</si>
  <si>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</si>
  <si>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</si>
  <si>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</si>
  <si>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</si>
  <si>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</si>
  <si>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</si>
  <si>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</si>
  <si>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</si>
  <si>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</si>
  <si>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</si>
  <si>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</si>
  <si>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</si>
  <si>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</si>
  <si>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</si>
  <si>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</si>
  <si>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</si>
  <si>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</si>
  <si>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</si>
  <si>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</si>
  <si>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</si>
  <si>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</si>
  <si>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</si>
  <si>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</si>
  <si>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</si>
  <si>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</si>
  <si>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</si>
  <si>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</si>
  <si>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</si>
  <si>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</si>
  <si>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</si>
  <si>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</si>
  <si>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</si>
  <si>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</si>
  <si>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</si>
  <si>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</si>
  <si>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</si>
  <si>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</si>
  <si>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</si>
  <si>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</si>
  <si>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</si>
  <si>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</si>
  <si>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</si>
  <si>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</si>
  <si>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</si>
  <si>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</si>
  <si>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</si>
  <si>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</si>
  <si>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</si>
  <si>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</si>
  <si>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</si>
  <si>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</si>
  <si>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</si>
  <si>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</si>
  <si>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</si>
  <si>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</si>
  <si>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</si>
  <si>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</si>
  <si>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</si>
  <si>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</si>
  <si>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</si>
  <si>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</si>
  <si>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</si>
  <si>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</si>
  <si>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</si>
  <si>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</si>
  <si>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</si>
  <si>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</si>
  <si>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</si>
  <si>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</si>
  <si>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</si>
  <si>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</si>
  <si>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</si>
  <si>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</si>
  <si>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</si>
  <si>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</si>
  <si>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</si>
  <si>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</si>
  <si>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</si>
  <si>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</si>
  <si>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</si>
  <si>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</si>
  <si>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</si>
  <si>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</si>
  <si>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</si>
  <si>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</si>
  <si>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</si>
  <si>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</si>
  <si>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</si>
  <si>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</si>
  <si>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</si>
  <si>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</si>
  <si>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</si>
  <si>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</si>
  <si>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</si>
  <si>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</si>
  <si>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</si>
  <si>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</si>
  <si>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</si>
  <si>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</si>
  <si>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</si>
  <si>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</si>
  <si>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</si>
  <si>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</si>
  <si>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</si>
  <si>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</si>
  <si>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</si>
  <si>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</si>
  <si>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</si>
  <si>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</si>
  <si>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</si>
  <si>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</si>
  <si>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</si>
  <si>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</si>
  <si>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</si>
  <si>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</si>
  <si>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</si>
  <si>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</si>
  <si>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</si>
  <si>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</si>
  <si>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</si>
  <si>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</si>
  <si>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</si>
  <si>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</si>
  <si>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</si>
  <si>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</si>
  <si>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</si>
  <si>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</si>
  <si>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</si>
  <si>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</si>
  <si>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</si>
  <si>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</si>
  <si>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</si>
  <si>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</si>
  <si>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</si>
  <si>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</si>
  <si>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</si>
  <si>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</si>
  <si>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</si>
  <si>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</si>
  <si>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</si>
  <si>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</si>
  <si>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</si>
  <si>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</si>
  <si>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</si>
  <si>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</si>
  <si>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</si>
  <si>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</si>
  <si>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</si>
  <si>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</si>
  <si>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</si>
  <si>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</si>
  <si>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</si>
  <si>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</si>
  <si>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</si>
  <si>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</si>
  <si>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</si>
  <si>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</si>
  <si>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</si>
  <si>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</si>
  <si>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</si>
  <si>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</si>
  <si>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</si>
  <si>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</si>
  <si>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</si>
  <si>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</si>
  <si>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</si>
  <si>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</si>
  <si>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</si>
  <si>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</si>
  <si>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</si>
  <si>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</si>
  <si>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</si>
  <si>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</si>
  <si>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</si>
  <si>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</si>
  <si>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</si>
  <si>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</si>
  <si>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</si>
  <si>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</si>
  <si>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</si>
  <si>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</si>
  <si>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</si>
  <si>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</si>
  <si>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</si>
  <si>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</si>
  <si>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</si>
  <si>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</si>
  <si>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</si>
  <si>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</si>
  <si>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</si>
  <si>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</si>
  <si>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</si>
  <si>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</si>
  <si>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</si>
  <si>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</si>
  <si>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</si>
  <si>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</si>
  <si>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</si>
  <si>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</si>
  <si>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</si>
  <si>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</si>
  <si>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</si>
  <si>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</si>
  <si>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</si>
  <si>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</si>
  <si>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</si>
  <si>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</si>
  <si>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</si>
  <si>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</si>
  <si>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</si>
  <si>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</si>
  <si>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</si>
  <si>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</si>
  <si>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</si>
  <si>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</si>
  <si>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</si>
  <si>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</si>
  <si>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</si>
  <si>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</si>
  <si>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</si>
  <si>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</si>
  <si>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</si>
  <si>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</si>
  <si>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</si>
  <si>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</si>
  <si>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</si>
  <si>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</si>
  <si>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</si>
  <si>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</si>
  <si>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</si>
  <si>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</si>
  <si>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</si>
  <si>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</si>
  <si>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</si>
  <si>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</si>
  <si>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</si>
  <si>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</si>
  <si>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</si>
  <si>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</si>
  <si>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</si>
  <si>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</si>
  <si>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</si>
  <si>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</si>
  <si>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</si>
  <si>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</si>
  <si>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</si>
  <si>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</si>
  <si>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</si>
  <si>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</si>
  <si>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</si>
  <si>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</si>
  <si>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</si>
  <si>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</si>
  <si>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</si>
  <si>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</si>
  <si>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</si>
  <si>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</si>
  <si>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</si>
  <si>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</si>
  <si>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</si>
  <si>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</si>
  <si>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</si>
  <si>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</si>
  <si>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</si>
  <si>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</si>
  <si>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</si>
  <si>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</si>
  <si>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</si>
  <si>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</si>
  <si>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</si>
  <si>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</si>
  <si>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</si>
  <si>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</si>
  <si>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</si>
  <si>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</si>
  <si>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</si>
  <si>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</si>
  <si>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</si>
  <si>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</si>
  <si>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</si>
  <si>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</si>
  <si>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</si>
  <si>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</si>
  <si>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</si>
  <si>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</si>
  <si>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</si>
  <si>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</si>
  <si>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</si>
  <si>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</si>
  <si>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</si>
  <si>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</si>
  <si>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</si>
  <si>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</si>
  <si>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</si>
  <si>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</si>
  <si>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</si>
  <si>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</si>
  <si>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</si>
  <si>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</si>
  <si>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</si>
  <si>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</si>
  <si>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</si>
  <si>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</si>
  <si>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</si>
  <si>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</si>
  <si>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</si>
  <si>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</si>
  <si>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</si>
  <si>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</si>
  <si>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</si>
  <si>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</si>
  <si>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</si>
  <si>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</si>
  <si>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</si>
  <si>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</si>
  <si>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</si>
  <si>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</si>
  <si>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</si>
  <si>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</si>
  <si>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</si>
  <si>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</si>
  <si>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</si>
  <si>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</si>
  <si>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</si>
  <si>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</si>
  <si>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</si>
  <si>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</si>
  <si>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</si>
  <si>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</si>
  <si>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</si>
  <si>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</si>
  <si>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</si>
  <si>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</si>
  <si>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</si>
  <si>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</si>
  <si>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</si>
  <si>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</si>
  <si>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</si>
  <si>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</si>
  <si>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</si>
  <si>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</si>
  <si>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</si>
  <si>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</si>
  <si>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</si>
  <si>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</si>
  <si>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</si>
  <si>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</si>
  <si>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</si>
  <si>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</si>
  <si>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</si>
  <si>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</si>
  <si>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</si>
  <si>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</si>
  <si>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</si>
  <si>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</si>
  <si>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</si>
  <si>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</si>
  <si>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</si>
  <si>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</si>
  <si>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</si>
  <si>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</si>
  <si>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</si>
  <si>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</si>
  <si>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</si>
  <si>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</si>
  <si>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</si>
  <si>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</si>
  <si>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</si>
  <si>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</si>
  <si>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</si>
  <si>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</si>
  <si>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</si>
  <si>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</si>
  <si>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</si>
  <si>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</si>
  <si>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</si>
  <si>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</si>
  <si>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</si>
  <si>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</si>
  <si>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</si>
  <si>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</si>
  <si>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</si>
  <si>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</si>
  <si>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</si>
  <si>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</si>
  <si>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</si>
  <si>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</si>
  <si>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</si>
  <si>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</si>
  <si>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</si>
  <si>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</si>
  <si>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</si>
  <si>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</si>
  <si>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</si>
  <si>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</si>
  <si>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</si>
  <si>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</si>
  <si>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</si>
  <si>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</si>
  <si>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</si>
  <si>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</si>
  <si>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</si>
  <si>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</si>
  <si>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</si>
  <si>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</si>
  <si>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</si>
  <si>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</si>
  <si>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</si>
  <si>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</si>
  <si>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</si>
  <si>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</si>
  <si>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</si>
  <si>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</si>
  <si>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</si>
  <si>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</si>
  <si>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</si>
  <si>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</si>
  <si>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</si>
  <si>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</si>
  <si>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</si>
  <si>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</si>
  <si>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</si>
  <si>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</si>
  <si>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</si>
  <si>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</si>
  <si>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</si>
  <si>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</si>
  <si>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</si>
  <si>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</si>
  <si>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</si>
  <si>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</si>
  <si>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</si>
  <si>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</si>
  <si>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</si>
  <si>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</si>
  <si>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</si>
  <si>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</si>
  <si>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</si>
  <si>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</si>
  <si>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</si>
  <si>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</si>
  <si>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</si>
  <si>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</si>
  <si>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</si>
  <si>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</si>
  <si>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</si>
  <si>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</si>
  <si>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</si>
  <si>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</si>
  <si>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</si>
  <si>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</si>
  <si>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</si>
  <si>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</si>
  <si>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</si>
  <si>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</si>
  <si>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</si>
  <si>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</si>
  <si>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</si>
  <si>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</si>
  <si>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</si>
  <si>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</si>
  <si>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</si>
  <si>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</si>
  <si>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</si>
  <si>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</si>
  <si>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</si>
  <si>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</si>
  <si>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</si>
  <si>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</si>
  <si>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</si>
  <si>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</si>
  <si>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</si>
  <si>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</si>
  <si>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</si>
  <si>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</si>
  <si>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</si>
  <si>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</si>
  <si>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</si>
  <si>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</si>
  <si>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</si>
  <si>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</si>
  <si>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</si>
  <si>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</si>
  <si>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</si>
  <si>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</si>
  <si>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</si>
  <si>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</si>
  <si>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</si>
  <si>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</si>
  <si>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</si>
  <si>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</si>
  <si>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</si>
  <si>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</si>
  <si>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</si>
  <si>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</si>
  <si>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</si>
  <si>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</si>
  <si>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</si>
  <si>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</si>
  <si>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</si>
  <si>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</si>
  <si>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</si>
  <si>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</si>
  <si>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</si>
  <si>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</si>
  <si>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</si>
  <si>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</si>
  <si>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</si>
  <si>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</si>
  <si>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</si>
  <si>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</si>
  <si>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</si>
  <si>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</si>
  <si>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</si>
  <si>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</si>
  <si>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</si>
  <si>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</si>
  <si>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</si>
  <si>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</si>
  <si>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</si>
  <si>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</si>
  <si>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</si>
  <si>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</si>
  <si>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</si>
  <si>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</si>
  <si>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</si>
  <si>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</si>
  <si>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</si>
  <si>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</si>
  <si>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</si>
  <si>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</si>
  <si>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</si>
  <si>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</si>
  <si>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</si>
  <si>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</si>
  <si>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</si>
  <si>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</si>
  <si>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</si>
  <si>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</si>
  <si>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</si>
  <si>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</si>
  <si>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</si>
  <si>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</si>
  <si>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</si>
  <si>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</si>
  <si>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</si>
  <si>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</si>
  <si>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</si>
  <si>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</si>
  <si>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</si>
  <si>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</si>
  <si>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</si>
  <si>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</si>
  <si>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</si>
  <si>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</si>
  <si>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</si>
  <si>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</si>
  <si>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</si>
  <si>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</si>
  <si>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</si>
  <si>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</si>
  <si>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</si>
  <si>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</si>
  <si>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</si>
  <si>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</si>
  <si>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</si>
  <si>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</si>
  <si>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</si>
  <si>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</si>
  <si>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</si>
  <si>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</si>
  <si>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</si>
  <si>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</si>
  <si>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</si>
  <si>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</si>
  <si>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</si>
  <si>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</si>
  <si>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</si>
  <si>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</si>
  <si>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</si>
  <si>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</si>
  <si>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</si>
  <si>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</si>
  <si>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</si>
  <si>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</si>
  <si>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</si>
  <si>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</si>
  <si>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</si>
  <si>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</si>
  <si>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</si>
  <si>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</si>
  <si>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</si>
  <si>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</si>
  <si>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</si>
  <si>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</si>
  <si>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</si>
  <si>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</si>
  <si>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</si>
  <si>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</si>
  <si>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</si>
  <si>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</si>
  <si>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</si>
  <si>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</si>
  <si>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</si>
  <si>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</si>
  <si>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</si>
  <si>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</si>
  <si>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</si>
  <si>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</si>
  <si>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</si>
  <si>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</si>
  <si>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</si>
  <si>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</si>
  <si>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</si>
  <si>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</si>
  <si>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</si>
  <si>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</si>
  <si>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</si>
  <si>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</si>
  <si>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</si>
  <si>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</si>
  <si>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</si>
  <si>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</si>
  <si>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</si>
  <si>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</si>
  <si>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</si>
  <si>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</si>
  <si>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</si>
  <si>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</si>
  <si>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</si>
  <si>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</si>
  <si>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</si>
  <si>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</si>
  <si>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</si>
  <si>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</si>
  <si>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</si>
  <si>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</si>
  <si>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</si>
  <si>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</si>
  <si>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</si>
  <si>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</si>
  <si>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</si>
  <si>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</si>
  <si>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</si>
  <si>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</si>
  <si>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</si>
  <si>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</si>
  <si>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</si>
  <si>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</si>
  <si>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</si>
  <si>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</si>
  <si>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</si>
  <si>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</si>
  <si>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</si>
  <si>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</si>
  <si>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</si>
  <si>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</si>
  <si>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</si>
  <si>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</si>
  <si>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</si>
  <si>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</si>
  <si>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</si>
  <si>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</si>
  <si>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</si>
  <si>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</si>
  <si>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</si>
  <si>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</si>
  <si>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</si>
  <si>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</si>
  <si>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</si>
  <si>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</si>
  <si>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</si>
  <si>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</si>
  <si>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</si>
  <si>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</si>
  <si>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</si>
  <si>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</si>
  <si>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</si>
  <si>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</si>
  <si>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</si>
  <si>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</si>
  <si>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</si>
  <si>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</si>
  <si>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</si>
  <si>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</si>
  <si>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</si>
  <si>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</si>
  <si>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</si>
  <si>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</si>
  <si>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</si>
  <si>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</si>
  <si>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</si>
  <si>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</si>
  <si>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</si>
  <si>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</si>
  <si>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</si>
  <si>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</si>
  <si>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</si>
  <si>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</si>
  <si>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</si>
  <si>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</si>
  <si>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</si>
  <si>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</si>
  <si>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</si>
  <si>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</si>
  <si>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</si>
  <si>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</si>
  <si>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</si>
  <si>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</si>
  <si>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</si>
  <si>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</si>
  <si>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</si>
  <si>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</si>
  <si>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</si>
  <si>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</si>
  <si>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</si>
  <si>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</si>
  <si>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</si>
  <si>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</si>
  <si>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</si>
  <si>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</si>
  <si>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</si>
  <si>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</si>
  <si>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</si>
  <si>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</si>
  <si>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</si>
  <si>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</si>
  <si>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</si>
  <si>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</si>
  <si>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</si>
  <si>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</si>
  <si>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</si>
  <si>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</si>
  <si>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</si>
  <si>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</si>
  <si>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</si>
  <si>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</si>
  <si>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</si>
  <si>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</si>
  <si>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</si>
  <si>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</si>
  <si>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</si>
  <si>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</si>
  <si>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</si>
  <si>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</si>
  <si>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</si>
  <si>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</si>
  <si>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</si>
  <si>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</si>
  <si>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</si>
  <si>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</si>
  <si>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</si>
  <si>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</si>
  <si>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</si>
  <si>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</si>
  <si>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</si>
  <si>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</si>
  <si>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</si>
  <si>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</si>
  <si>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</si>
  <si>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</si>
  <si>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</si>
  <si>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</si>
  <si>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</si>
  <si>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</si>
  <si>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</si>
  <si>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</si>
  <si>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</si>
  <si>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</si>
  <si>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</si>
  <si>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</si>
  <si>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</si>
  <si>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</si>
  <si>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</si>
  <si>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</si>
  <si>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</si>
  <si>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</si>
  <si>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</si>
  <si>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</si>
  <si>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</si>
  <si>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</si>
  <si>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</si>
  <si>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</si>
  <si>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</si>
  <si>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</si>
  <si>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</si>
  <si>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</si>
  <si>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</si>
  <si>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</si>
  <si>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</si>
  <si>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</si>
  <si>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</si>
  <si>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</si>
  <si>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</si>
  <si>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</si>
  <si>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</si>
  <si>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</si>
  <si>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</si>
  <si>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</si>
  <si>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</si>
  <si>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</si>
  <si>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</si>
  <si>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</si>
  <si>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</si>
  <si>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</si>
  <si>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</si>
  <si>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</si>
  <si>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</si>
  <si>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</si>
  <si>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</si>
  <si>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</si>
  <si>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</si>
  <si>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</si>
  <si>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</si>
  <si>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</si>
  <si>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</si>
  <si>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</si>
  <si>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</si>
  <si>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</si>
  <si>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</si>
  <si>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</si>
  <si>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</si>
  <si>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</si>
  <si>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</si>
  <si>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</si>
  <si>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</si>
  <si>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</si>
  <si>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</si>
  <si>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</si>
  <si>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</si>
  <si>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</si>
  <si>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</si>
  <si>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</si>
  <si>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</si>
  <si>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</si>
  <si>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</si>
  <si>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</si>
  <si>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</si>
  <si>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</si>
  <si>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</si>
  <si>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</si>
  <si>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</si>
  <si>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</si>
  <si>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</si>
  <si>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</si>
  <si>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</si>
  <si>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</si>
  <si>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</si>
  <si>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</si>
  <si>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</si>
  <si>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</si>
  <si>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</si>
  <si>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</si>
  <si>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</si>
  <si>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</si>
  <si>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</si>
  <si>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</si>
  <si>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</si>
  <si>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</si>
  <si>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</si>
  <si>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</si>
  <si>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</si>
  <si>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</si>
  <si>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</si>
  <si>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</si>
  <si>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</si>
  <si>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</si>
  <si>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</si>
  <si>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</si>
  <si>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</si>
  <si>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</si>
  <si>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</si>
  <si>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</si>
  <si>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</si>
  <si>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</si>
  <si>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</si>
  <si>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</si>
  <si>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</si>
  <si>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</si>
  <si>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</si>
  <si>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</si>
  <si>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</si>
  <si>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</si>
  <si>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</si>
  <si>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</si>
  <si>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</si>
  <si>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</si>
  <si>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</si>
  <si>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</si>
  <si>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</si>
  <si>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</si>
  <si>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</si>
  <si>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</si>
  <si>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</si>
  <si>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</si>
  <si>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</si>
  <si>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</si>
  <si>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</si>
  <si>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</si>
  <si>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</si>
  <si>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</si>
  <si>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</si>
  <si>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</si>
  <si>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</si>
  <si>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</si>
  <si>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</si>
  <si>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</si>
  <si>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</si>
  <si>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</si>
  <si>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</si>
  <si>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</si>
  <si>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</si>
  <si>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</si>
  <si>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</si>
  <si>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</si>
  <si>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</si>
  <si>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</si>
  <si>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</si>
  <si>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</si>
  <si>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</si>
  <si>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</si>
  <si>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</si>
  <si>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</si>
  <si>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</si>
  <si>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</si>
  <si>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</si>
  <si>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</si>
  <si>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</si>
  <si>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</si>
  <si>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</si>
  <si>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</si>
  <si>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</si>
  <si>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</si>
  <si>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</si>
  <si>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</si>
  <si>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</si>
  <si>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</si>
  <si>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</si>
  <si>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</si>
  <si>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</si>
  <si>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</si>
  <si>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</si>
  <si>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</si>
  <si>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</si>
  <si>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</si>
  <si>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</si>
  <si>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</si>
  <si>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</si>
  <si>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</si>
  <si>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</si>
  <si>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</si>
  <si>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</si>
  <si>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</si>
  <si>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</si>
  <si>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</si>
  <si>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</si>
  <si>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</si>
  <si>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</si>
  <si>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</si>
  <si>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</si>
  <si>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</si>
  <si>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</si>
  <si>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</si>
  <si>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</si>
  <si>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</si>
  <si>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</si>
  <si>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</si>
  <si>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</si>
  <si>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</si>
  <si>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</si>
  <si>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</si>
  <si>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</si>
  <si>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</si>
  <si>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</si>
  <si>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</si>
  <si>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</si>
  <si>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</si>
  <si>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</si>
  <si>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</si>
  <si>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</si>
  <si>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</si>
  <si>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</si>
  <si>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</si>
  <si>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</si>
  <si>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</si>
  <si>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</si>
  <si>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</si>
  <si>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</si>
  <si>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</si>
  <si>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</si>
  <si>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</si>
  <si>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</si>
  <si>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</si>
  <si>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</si>
  <si>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</si>
  <si>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</si>
  <si>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</si>
  <si>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</si>
  <si>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</si>
  <si>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</si>
  <si>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</si>
  <si>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</si>
  <si>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</si>
  <si>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</si>
  <si>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</si>
  <si>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</si>
  <si>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</si>
  <si>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</si>
  <si>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</si>
  <si>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</si>
  <si>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</si>
  <si>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</si>
  <si>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</si>
  <si>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</si>
  <si>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</si>
  <si>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</si>
  <si>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</si>
  <si>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</si>
  <si>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</si>
  <si>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</si>
  <si>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</si>
  <si>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</si>
  <si>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</si>
  <si>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</si>
  <si>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</si>
  <si>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</si>
  <si>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</si>
  <si>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</si>
  <si>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</si>
  <si>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</si>
  <si>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</si>
  <si>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</si>
  <si>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</si>
  <si>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</si>
  <si>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</si>
  <si>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</si>
  <si>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</si>
  <si>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</si>
  <si>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</si>
  <si>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</si>
  <si>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</si>
  <si>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</si>
  <si>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</si>
  <si>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</si>
  <si>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</si>
  <si>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</si>
  <si>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</si>
  <si>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</si>
  <si>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</si>
  <si>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</si>
  <si>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</si>
  <si>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</si>
  <si>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</si>
  <si>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</si>
  <si>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</si>
  <si>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</si>
  <si>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</si>
  <si>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</si>
  <si>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</si>
  <si>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</si>
  <si>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</si>
  <si>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</si>
  <si>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</si>
  <si>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</si>
  <si>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</si>
  <si>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</si>
  <si>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</si>
  <si>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</si>
  <si>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</si>
  <si>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</si>
  <si>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</si>
  <si>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</si>
  <si>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</si>
  <si>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</si>
  <si>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</si>
  <si>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</si>
  <si>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</si>
  <si>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</si>
  <si>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</si>
  <si>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</si>
  <si>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</si>
  <si>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</si>
  <si>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</si>
  <si>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</si>
  <si>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</si>
  <si>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</si>
  <si>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</si>
  <si>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</si>
  <si>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</si>
  <si>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</si>
  <si>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</si>
  <si>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</si>
  <si>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</si>
  <si>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</si>
  <si>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</si>
  <si>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</si>
  <si>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</si>
  <si>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</si>
  <si>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</si>
  <si>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</si>
  <si>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</si>
  <si>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</si>
  <si>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</si>
  <si>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</si>
  <si>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</si>
  <si>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</si>
  <si>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</si>
  <si>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</si>
  <si>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</si>
  <si>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</si>
  <si>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</si>
  <si>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</si>
  <si>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</si>
  <si>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</si>
  <si>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</si>
  <si>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</si>
  <si>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</si>
  <si>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</si>
  <si>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</si>
  <si>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</si>
  <si>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</si>
  <si>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</si>
  <si>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</si>
  <si>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</si>
  <si>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</si>
  <si>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</si>
  <si>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</si>
  <si>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</si>
  <si>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</si>
  <si>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</si>
  <si>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</si>
  <si>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</si>
  <si>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</si>
  <si>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</si>
  <si>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</si>
  <si>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</si>
  <si>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</si>
  <si>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</si>
  <si>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</si>
  <si>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</si>
  <si>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</si>
  <si>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</si>
  <si>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</si>
  <si>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</si>
  <si>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</si>
  <si>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</si>
  <si>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</si>
  <si>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</si>
  <si>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</si>
  <si>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</si>
  <si>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</si>
  <si>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</si>
  <si>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</si>
  <si>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</si>
  <si>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</si>
  <si>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</si>
  <si>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</si>
  <si>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</si>
  <si>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</si>
  <si>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</si>
  <si>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</si>
  <si>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</si>
  <si>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</si>
  <si>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</si>
  <si>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</si>
  <si>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</si>
  <si>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</si>
  <si>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</si>
  <si>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</si>
  <si>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</si>
  <si>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</si>
  <si>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</si>
  <si>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</si>
  <si>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</si>
  <si>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</si>
  <si>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</si>
  <si>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</si>
  <si>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</si>
  <si>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</si>
  <si>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</si>
  <si>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</si>
  <si>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</si>
  <si>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</si>
  <si>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</si>
  <si>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</si>
  <si>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</si>
  <si>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</si>
  <si>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</si>
  <si>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</si>
  <si>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</si>
  <si>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</si>
  <si>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</si>
  <si>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</si>
  <si>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</si>
  <si>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</si>
  <si>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</si>
  <si>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</si>
  <si>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</si>
  <si>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</si>
  <si>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</si>
  <si>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</si>
  <si>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</si>
  <si>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</si>
  <si>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</si>
  <si>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</si>
  <si>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</si>
  <si>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</si>
  <si>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</si>
  <si>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</si>
  <si>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</si>
  <si>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</si>
  <si>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</si>
  <si>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</si>
  <si>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</si>
  <si>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</si>
  <si>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</si>
  <si>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</si>
  <si>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</si>
  <si>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</si>
  <si>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</si>
  <si>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</si>
  <si>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</si>
  <si>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</si>
  <si>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</si>
  <si>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</si>
  <si>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</si>
  <si>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</si>
  <si>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</si>
  <si>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</si>
  <si>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</si>
  <si>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</si>
  <si>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</si>
  <si>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</si>
  <si>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</si>
  <si>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</si>
  <si>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</si>
  <si>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</si>
  <si>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</si>
  <si>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</si>
  <si>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</si>
  <si>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</si>
  <si>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</si>
  <si>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</si>
  <si>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</si>
  <si>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</si>
  <si>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</si>
  <si>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</si>
  <si>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</si>
  <si>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</si>
  <si>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</si>
  <si>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</si>
  <si>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</si>
  <si>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</si>
  <si>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</si>
  <si>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</si>
  <si>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</si>
  <si>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</si>
  <si>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</si>
  <si>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</si>
  <si>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</si>
  <si>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</si>
  <si>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</si>
  <si>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</si>
  <si>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</si>
  <si>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</si>
  <si>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</si>
  <si>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</si>
  <si>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</si>
  <si>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</si>
  <si>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</si>
  <si>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</si>
  <si>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</si>
  <si>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</si>
  <si>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</si>
  <si>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</si>
  <si>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</si>
  <si>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</si>
  <si>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</si>
  <si>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</si>
  <si>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</si>
  <si>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</si>
  <si>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</si>
  <si>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</si>
  <si>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</si>
  <si>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</si>
  <si>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</si>
  <si>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</si>
  <si>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</si>
  <si>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</si>
  <si>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</si>
  <si>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</si>
  <si>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</si>
  <si>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</si>
  <si>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</si>
  <si>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</si>
  <si>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</si>
  <si>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</si>
  <si>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</si>
  <si>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</si>
  <si>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</si>
  <si>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</si>
  <si>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</si>
  <si>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</si>
  <si>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</si>
  <si>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</si>
  <si>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</si>
  <si>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</si>
  <si>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</si>
  <si>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</si>
  <si>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</si>
  <si>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</si>
  <si>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</si>
  <si>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</si>
  <si>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</si>
  <si>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</si>
  <si>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</si>
  <si>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</si>
  <si>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</si>
  <si>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</si>
  <si>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</si>
  <si>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</si>
  <si>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</si>
  <si>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</si>
  <si>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</si>
  <si>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</si>
  <si>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</si>
  <si>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</si>
  <si>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</si>
  <si>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</si>
  <si>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</si>
  <si>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</si>
  <si>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</si>
  <si>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</si>
  <si>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</si>
  <si>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</si>
  <si>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</si>
  <si>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</si>
  <si>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</si>
  <si>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</si>
  <si>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</si>
  <si>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</si>
  <si>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</si>
  <si>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</si>
  <si>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</si>
  <si>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</si>
  <si>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</si>
  <si>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</si>
  <si>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</si>
  <si>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</si>
  <si>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</si>
  <si>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</si>
  <si>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</si>
  <si>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</si>
  <si>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</si>
  <si>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</si>
  <si>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</si>
  <si>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</si>
  <si>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</si>
  <si>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</si>
  <si>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</si>
  <si>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</si>
  <si>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</si>
  <si>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</si>
  <si>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</si>
  <si>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</si>
  <si>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</si>
  <si>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</si>
  <si>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</si>
  <si>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</si>
  <si>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</si>
  <si>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</si>
  <si>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</si>
  <si>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</si>
  <si>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</si>
  <si>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</si>
  <si>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</si>
  <si>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</si>
  <si>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</si>
  <si>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</si>
  <si>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</si>
  <si>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</si>
  <si>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</si>
  <si>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</si>
  <si>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</si>
  <si>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</si>
  <si>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</si>
  <si>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</si>
  <si>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</si>
  <si>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</si>
  <si>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</si>
  <si>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</si>
  <si>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</si>
  <si>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</si>
  <si>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</si>
  <si>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</si>
  <si>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</si>
  <si>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</si>
  <si>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</si>
  <si>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</si>
  <si>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</si>
  <si>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</si>
  <si>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</si>
  <si>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</si>
  <si>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</si>
  <si>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</si>
  <si>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</si>
  <si>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</si>
  <si>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</si>
  <si>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</si>
  <si>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</si>
  <si>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</si>
  <si>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</si>
  <si>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</si>
  <si>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</si>
  <si>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</si>
  <si>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</si>
  <si>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</si>
  <si>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</si>
  <si>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</si>
  <si>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</si>
  <si>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</si>
  <si>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</si>
  <si>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</si>
  <si>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</si>
  <si>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</si>
  <si>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</si>
  <si>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</si>
  <si>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</si>
  <si>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</si>
  <si>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</si>
  <si>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</si>
  <si>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</si>
  <si>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</si>
  <si>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</si>
  <si>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</si>
  <si>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</si>
  <si>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</si>
  <si>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</si>
  <si>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</si>
  <si>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</si>
  <si>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</si>
  <si>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</si>
  <si>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</si>
  <si>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</si>
  <si>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</si>
  <si>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</si>
  <si>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</si>
  <si>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</si>
  <si>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</si>
  <si>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</si>
  <si>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</si>
  <si>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</si>
  <si>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</si>
  <si>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</si>
  <si>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</si>
  <si>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</si>
  <si>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</si>
  <si>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</si>
  <si>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</si>
  <si>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</si>
  <si>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</si>
  <si>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</si>
  <si>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</si>
  <si>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</si>
  <si>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</si>
  <si>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</si>
  <si>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</si>
  <si>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</si>
  <si>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</si>
  <si>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</si>
  <si>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</si>
  <si>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</si>
  <si>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</si>
  <si>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</si>
  <si>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</si>
  <si>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</si>
  <si>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</si>
  <si>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</si>
  <si>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</si>
  <si>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</si>
  <si>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</si>
  <si>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</si>
  <si>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</si>
  <si>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</si>
  <si>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</si>
  <si>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</si>
  <si>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</si>
  <si>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</si>
  <si>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</si>
  <si>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</si>
  <si>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</si>
  <si>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</si>
  <si>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</si>
  <si>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</si>
  <si>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</si>
  <si>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</si>
  <si>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</si>
  <si>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</si>
  <si>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</si>
  <si>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</si>
  <si>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</si>
  <si>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</si>
  <si>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</si>
  <si>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</si>
  <si>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</si>
  <si>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</si>
  <si>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</si>
  <si>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</si>
  <si>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</si>
  <si>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</si>
  <si>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</si>
  <si>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</si>
  <si>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</si>
  <si>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</si>
  <si>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</si>
  <si>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</si>
  <si>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</si>
  <si>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</si>
  <si>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</si>
  <si>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</si>
  <si>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</si>
  <si>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</si>
  <si>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</si>
  <si>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</si>
  <si>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</si>
  <si>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</si>
  <si>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</si>
  <si>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</si>
  <si>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</si>
  <si>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</si>
  <si>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</si>
  <si>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</si>
  <si>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</si>
  <si>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</si>
  <si>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</si>
  <si>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</si>
  <si>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</si>
  <si>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</si>
  <si>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</si>
  <si>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</si>
  <si>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</si>
  <si>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</si>
  <si>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</si>
  <si>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</si>
  <si>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</si>
  <si>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</si>
  <si>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</si>
  <si>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</si>
  <si>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</si>
  <si>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</si>
  <si>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</si>
  <si>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</si>
  <si>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</si>
  <si>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</si>
  <si>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</si>
  <si>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</si>
  <si>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</si>
  <si>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</si>
  <si>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</si>
  <si>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</si>
  <si>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</si>
  <si>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</si>
  <si>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</si>
  <si>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</si>
  <si>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</si>
  <si>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</si>
  <si>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</si>
  <si>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</si>
  <si>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</si>
  <si>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</si>
  <si>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</si>
  <si>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</si>
  <si>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</si>
  <si>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</si>
  <si>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</si>
  <si>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</si>
  <si>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</si>
  <si>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</si>
  <si>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</si>
  <si>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</si>
  <si>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</si>
  <si>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</si>
  <si>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</si>
  <si>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</si>
  <si>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</si>
  <si>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</si>
  <si>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</si>
  <si>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</si>
  <si>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</si>
  <si>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</si>
  <si>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</si>
  <si>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</si>
  <si>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</si>
  <si>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</si>
  <si>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</si>
  <si>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</si>
  <si>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</si>
  <si>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</si>
  <si>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</si>
  <si>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</si>
  <si>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</si>
  <si>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</si>
  <si>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</si>
  <si>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</si>
  <si>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</si>
  <si>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</si>
  <si>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</si>
  <si>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</si>
  <si>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</si>
  <si>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</si>
  <si>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</si>
  <si>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</si>
  <si>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</si>
  <si>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</si>
  <si>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</si>
  <si>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</si>
  <si>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</si>
  <si>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</si>
  <si>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</si>
  <si>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</si>
  <si>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</si>
  <si>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</si>
  <si>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</si>
  <si>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</si>
  <si>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</si>
  <si>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</si>
  <si>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</si>
  <si>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</si>
  <si>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</si>
  <si>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</si>
  <si>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</si>
  <si>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</si>
  <si>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</si>
  <si>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</si>
  <si>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</si>
  <si>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</si>
  <si>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</si>
  <si>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</si>
  <si>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</si>
  <si>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</si>
  <si>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</si>
  <si>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</si>
  <si>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</si>
  <si>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</si>
  <si>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</si>
  <si>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</si>
  <si>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</si>
  <si>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</si>
  <si>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</si>
  <si>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</si>
  <si>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</si>
  <si>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</si>
  <si>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</si>
  <si>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</si>
  <si>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</si>
  <si>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</si>
  <si>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</si>
  <si>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</si>
  <si>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</si>
  <si>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</si>
  <si>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</si>
  <si>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</si>
  <si>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</si>
  <si>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</si>
  <si>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</si>
  <si>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</si>
  <si>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</si>
  <si>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</si>
  <si>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</si>
  <si>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</si>
  <si>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</si>
  <si>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</si>
  <si>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</si>
  <si>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</si>
  <si>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</si>
  <si>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</si>
  <si>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</si>
  <si>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</si>
  <si>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</si>
  <si>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</si>
  <si>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</si>
  <si>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</si>
  <si>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</si>
  <si>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</si>
  <si>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</si>
  <si>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</si>
  <si>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</si>
  <si>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</si>
  <si>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</si>
  <si>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</si>
  <si>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</si>
  <si>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</si>
  <si>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</si>
  <si>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</si>
  <si>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</si>
  <si>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</si>
  <si>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</si>
  <si>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</si>
  <si>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</si>
  <si>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</si>
  <si>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</si>
  <si>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</si>
  <si>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</si>
  <si>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</si>
  <si>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</si>
  <si>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</si>
  <si>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</si>
  <si>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</si>
  <si>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</si>
  <si>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</si>
  <si>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</si>
  <si>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</si>
  <si>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</si>
  <si>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</si>
  <si>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</si>
  <si>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</si>
  <si>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</si>
  <si>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</si>
  <si>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</si>
  <si>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</si>
  <si>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</si>
  <si>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</si>
  <si>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</si>
  <si>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</si>
  <si>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</si>
  <si>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</si>
  <si>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</si>
  <si>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</si>
  <si>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</si>
  <si>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</si>
  <si>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</si>
  <si>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</si>
  <si>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</si>
  <si>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</si>
  <si>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</si>
  <si>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</si>
  <si>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</si>
  <si>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</si>
  <si>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</si>
  <si>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</si>
  <si>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</si>
  <si>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</si>
  <si>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</si>
  <si>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</si>
  <si>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</si>
  <si>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</si>
  <si>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</si>
  <si>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</si>
  <si>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</si>
  <si>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</si>
  <si>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</si>
  <si>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</si>
  <si>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</si>
  <si>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</si>
  <si>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</si>
  <si>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</si>
  <si>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</si>
  <si>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</si>
  <si>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</si>
  <si>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</si>
  <si>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</si>
  <si>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</si>
  <si>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</si>
  <si>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</si>
  <si>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</si>
  <si>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</si>
  <si>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</si>
  <si>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</si>
  <si>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</si>
  <si>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</si>
  <si>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</si>
  <si>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</si>
  <si>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</si>
  <si>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</si>
  <si>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</si>
  <si>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</si>
  <si>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</si>
  <si>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</si>
  <si>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</si>
  <si>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</si>
  <si>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</si>
  <si>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</si>
  <si>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</si>
  <si>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</si>
  <si>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</si>
  <si>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</si>
  <si>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</si>
  <si>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</si>
  <si>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</si>
  <si>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</si>
  <si>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</si>
  <si>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</si>
  <si>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</si>
  <si>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</si>
  <si>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</si>
  <si>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</si>
  <si>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</si>
  <si>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</si>
  <si>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</si>
  <si>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</si>
  <si>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</si>
  <si>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</si>
  <si>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</si>
  <si>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</si>
  <si>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</si>
  <si>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</si>
  <si>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</si>
  <si>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</si>
  <si>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</si>
  <si>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</si>
  <si>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</si>
  <si>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</si>
  <si>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</si>
  <si>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</si>
  <si>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</si>
  <si>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</si>
  <si>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</si>
  <si>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</si>
  <si>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</si>
  <si>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</si>
  <si>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</si>
  <si>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</si>
  <si>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</si>
  <si>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</si>
  <si>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</si>
  <si>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</si>
  <si>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</si>
  <si>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</si>
  <si>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</si>
  <si>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</si>
  <si>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</si>
  <si>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</si>
  <si>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</si>
  <si>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</si>
  <si>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</si>
  <si>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</si>
  <si>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</si>
  <si>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</si>
  <si>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</si>
  <si>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</si>
  <si>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</si>
  <si>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</si>
  <si>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</si>
  <si>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</si>
  <si>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</si>
  <si>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</si>
  <si>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</si>
  <si>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</si>
  <si>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</si>
  <si>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</si>
  <si>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</si>
  <si>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</si>
  <si>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</si>
  <si>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</si>
  <si>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</si>
  <si>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</si>
  <si>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</si>
  <si>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</si>
  <si>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</si>
  <si>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</si>
  <si>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</si>
  <si>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</si>
  <si>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</si>
  <si>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</si>
  <si>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</si>
  <si>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</si>
  <si>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</si>
  <si>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</si>
  <si>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</si>
  <si>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</si>
  <si>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</si>
  <si>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</si>
  <si>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</si>
  <si>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</si>
  <si>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</si>
  <si>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</si>
  <si>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</si>
  <si>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</si>
  <si>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</si>
  <si>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</si>
  <si>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</si>
  <si>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</si>
  <si>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</si>
  <si>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</si>
  <si>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</si>
  <si>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</si>
  <si>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</si>
  <si>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</si>
  <si>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</si>
  <si>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</si>
  <si>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</si>
  <si>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</si>
  <si>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</si>
  <si>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</si>
  <si>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</si>
  <si>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</si>
  <si>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</si>
  <si>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</si>
  <si>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</si>
  <si>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</si>
  <si>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</si>
  <si>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</si>
  <si>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</si>
  <si>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</si>
  <si>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</si>
  <si>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</si>
  <si>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</si>
  <si>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</si>
  <si>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</si>
  <si>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</si>
  <si>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</si>
  <si>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</si>
  <si>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</si>
  <si>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</si>
  <si>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</si>
  <si>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</si>
  <si>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</si>
  <si>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</si>
  <si>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</si>
  <si>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</si>
  <si>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</si>
  <si>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</si>
  <si>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</si>
  <si>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</si>
  <si>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</si>
  <si>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</si>
  <si>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</si>
  <si>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</si>
  <si>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</si>
  <si>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</si>
  <si>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</si>
  <si>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</si>
  <si>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</si>
  <si>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</si>
  <si>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</si>
  <si>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</si>
  <si>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</si>
  <si>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</si>
  <si>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</si>
  <si>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</si>
  <si>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</si>
  <si>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</si>
  <si>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</si>
  <si>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</si>
  <si>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</si>
  <si>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</si>
  <si>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</si>
  <si>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</si>
  <si>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</si>
  <si>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</si>
  <si>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</si>
  <si>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</si>
  <si>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</si>
  <si>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</si>
  <si>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</si>
  <si>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</si>
  <si>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</si>
  <si>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</si>
  <si>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</si>
  <si>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</si>
  <si>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</si>
  <si>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</si>
  <si>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</si>
  <si>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</si>
  <si>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</si>
  <si>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</si>
  <si>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</si>
  <si>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</si>
  <si>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</si>
  <si>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</si>
  <si>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</si>
  <si>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</si>
  <si>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</si>
  <si>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</si>
  <si>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</si>
  <si>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</si>
  <si>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</si>
  <si>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</si>
  <si>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</si>
  <si>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</si>
  <si>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</si>
  <si>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</si>
  <si>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</si>
  <si>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</si>
  <si>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</si>
  <si>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</si>
  <si>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</si>
  <si>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</si>
  <si>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</si>
  <si>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</si>
  <si>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</si>
  <si>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</si>
  <si>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</si>
  <si>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</si>
  <si>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</si>
  <si>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</si>
  <si>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</si>
  <si>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</si>
  <si>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</si>
  <si>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</si>
  <si>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</si>
  <si>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</si>
  <si>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</si>
  <si>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</si>
  <si>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</si>
  <si>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</si>
  <si>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</si>
  <si>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</si>
  <si>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</si>
  <si>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</si>
  <si>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</si>
  <si>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</si>
  <si>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</si>
  <si>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</si>
  <si>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</si>
  <si>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</si>
  <si>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</si>
  <si>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</si>
  <si>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</si>
  <si>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</si>
  <si>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</si>
  <si>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</si>
  <si>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</si>
  <si>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</si>
  <si>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</si>
  <si>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</si>
  <si>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</si>
  <si>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</si>
  <si>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</si>
  <si>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</si>
  <si>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</si>
  <si>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</si>
  <si>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</si>
  <si>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</si>
  <si>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</si>
  <si>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</si>
  <si>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</si>
  <si>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</si>
  <si>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</si>
  <si>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</si>
  <si>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</si>
  <si>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</si>
  <si>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</si>
  <si>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</si>
  <si>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</si>
  <si>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</si>
  <si>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</si>
  <si>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</si>
  <si>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</si>
  <si>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</si>
  <si>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</si>
  <si>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</si>
  <si>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</si>
  <si>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</si>
  <si>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</si>
  <si>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</si>
  <si>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</si>
  <si>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</si>
  <si>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</si>
  <si>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</si>
  <si>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</si>
  <si>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</si>
  <si>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</si>
  <si>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</si>
  <si>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</si>
  <si>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</si>
  <si>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</si>
  <si>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</si>
  <si>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</si>
  <si>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</si>
  <si>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</si>
  <si>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</si>
  <si>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</si>
  <si>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</si>
  <si>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</si>
  <si>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</si>
  <si>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</si>
  <si>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</si>
  <si>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</si>
  <si>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</si>
  <si>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</si>
  <si>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</si>
  <si>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</si>
  <si>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</si>
  <si>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</si>
  <si>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</si>
  <si>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</si>
  <si>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</si>
  <si>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</si>
  <si>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</si>
  <si>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</si>
  <si>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</si>
  <si>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</si>
  <si>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</si>
  <si>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</si>
  <si>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</si>
  <si>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</si>
  <si>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</si>
  <si>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</si>
  <si>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</si>
  <si>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</si>
  <si>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</si>
  <si>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</si>
  <si>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</si>
  <si>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</si>
  <si>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</si>
  <si>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</si>
  <si>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</si>
  <si>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</si>
  <si>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</si>
  <si>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</si>
  <si>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</si>
  <si>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</si>
  <si>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</si>
  <si>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</si>
  <si>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</si>
  <si>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</si>
  <si>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</si>
  <si>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</si>
  <si>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</si>
  <si>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</si>
  <si>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</si>
  <si>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</si>
  <si>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</si>
  <si>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</si>
  <si>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</si>
  <si>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</si>
  <si>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</si>
  <si>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</si>
  <si>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</si>
  <si>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</si>
  <si>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</si>
  <si>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</si>
  <si>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</si>
  <si>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</si>
  <si>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</si>
  <si>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</si>
  <si>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</si>
  <si>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</si>
  <si>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</si>
  <si>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</si>
  <si>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</si>
  <si>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</si>
  <si>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</si>
  <si>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</si>
  <si>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</si>
  <si>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</si>
  <si>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</si>
  <si>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</si>
  <si>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</si>
  <si>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</si>
  <si>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</si>
  <si>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</si>
  <si>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</si>
  <si>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</si>
  <si>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</si>
  <si>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</si>
  <si>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</si>
  <si>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</si>
  <si>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</si>
  <si>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</si>
  <si>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</si>
  <si>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</si>
  <si>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</si>
  <si>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</si>
  <si>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</si>
  <si>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</si>
  <si>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</si>
  <si>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</si>
  <si>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</si>
  <si>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</si>
  <si>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</si>
  <si>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</si>
  <si>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</si>
  <si>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</si>
  <si>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</si>
  <si>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</si>
  <si>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</si>
  <si>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</si>
  <si>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</si>
  <si>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</si>
  <si>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</si>
  <si>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</si>
  <si>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</si>
  <si>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</si>
  <si>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</si>
  <si>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</si>
  <si>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</si>
  <si>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</si>
  <si>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</si>
  <si>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</si>
  <si>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</si>
  <si>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</si>
  <si>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</si>
  <si>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</si>
  <si>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</si>
  <si>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</si>
  <si>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</si>
  <si>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</si>
  <si>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</si>
  <si>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</si>
  <si>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</si>
  <si>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</si>
  <si>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</si>
  <si>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</si>
  <si>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</si>
  <si>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</si>
  <si>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</si>
  <si>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</si>
  <si>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</si>
  <si>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</si>
  <si>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</si>
  <si>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</si>
  <si>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</si>
  <si>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</si>
  <si>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</si>
  <si>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</si>
  <si>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</si>
  <si>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</si>
  <si>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</si>
  <si>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</si>
  <si>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</si>
  <si>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</si>
  <si>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</si>
  <si>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</si>
  <si>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</si>
  <si>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</si>
  <si>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</si>
  <si>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</si>
  <si>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</si>
  <si>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</si>
  <si>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</si>
  <si>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</si>
  <si>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</si>
  <si>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</si>
  <si>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</si>
  <si>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</si>
  <si>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</si>
  <si>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</si>
  <si>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</si>
  <si>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</si>
  <si>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</si>
  <si>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</si>
  <si>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</si>
  <si>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</si>
  <si>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</si>
  <si>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</si>
  <si>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</si>
  <si>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</si>
  <si>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</si>
  <si>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</si>
  <si>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</si>
  <si>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</si>
  <si>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</si>
  <si>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</si>
  <si>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</si>
  <si>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</si>
  <si>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</si>
  <si>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</si>
  <si>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</si>
  <si>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</si>
  <si>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</si>
  <si>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</si>
  <si>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</si>
  <si>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</si>
  <si>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</si>
  <si>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</si>
  <si>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</si>
  <si>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</si>
  <si>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</si>
  <si>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</si>
  <si>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</si>
  <si>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</si>
  <si>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</si>
  <si>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</si>
  <si>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</si>
  <si>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</si>
  <si>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</si>
  <si>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</si>
  <si>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</si>
  <si>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</si>
  <si>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</si>
  <si>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</si>
  <si>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</si>
  <si>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</si>
  <si>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</si>
  <si>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</si>
  <si>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</si>
  <si>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</si>
  <si>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</si>
  <si>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</si>
  <si>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</si>
  <si>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</si>
  <si>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</si>
  <si>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</si>
  <si>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</si>
  <si>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</si>
  <si>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</si>
  <si>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</si>
  <si>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</si>
  <si>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</si>
  <si>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</si>
  <si>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</si>
  <si>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</si>
  <si>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</si>
  <si>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</si>
  <si>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</si>
  <si>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</si>
  <si>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</si>
  <si>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</si>
  <si>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</si>
  <si>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</si>
  <si>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</si>
  <si>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</si>
  <si>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</si>
  <si>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</si>
  <si>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</si>
  <si>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</si>
  <si>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</si>
  <si>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</si>
  <si>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</si>
  <si>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</si>
  <si>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</si>
  <si>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</si>
  <si>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</si>
  <si>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</si>
  <si>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</si>
  <si>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</si>
  <si>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</si>
  <si>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</si>
  <si>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</si>
  <si>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</si>
  <si>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</si>
  <si>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</si>
  <si>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</si>
  <si>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</si>
  <si>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</si>
  <si>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</si>
  <si>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</si>
  <si>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</si>
  <si>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</si>
  <si>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</si>
  <si>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</si>
  <si>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</si>
  <si>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</si>
  <si>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</si>
  <si>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</si>
  <si>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</si>
  <si>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</si>
  <si>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</si>
  <si>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</si>
  <si>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</si>
  <si>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</si>
  <si>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</si>
  <si>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</si>
  <si>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</si>
  <si>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</si>
  <si>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</si>
  <si>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</si>
  <si>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</si>
  <si>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</si>
  <si>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</si>
  <si>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</si>
  <si>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</si>
  <si>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</si>
  <si>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</si>
  <si>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</si>
  <si>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</si>
  <si>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</si>
  <si>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</si>
  <si>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</si>
  <si>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</si>
  <si>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</si>
  <si>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</si>
  <si>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</si>
  <si>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</si>
  <si>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</si>
  <si>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</si>
  <si>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</si>
  <si>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</si>
  <si>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</si>
  <si>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</si>
  <si>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</si>
  <si>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</si>
  <si>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</si>
  <si>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</si>
  <si>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</si>
  <si>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</si>
  <si>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</si>
  <si>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</si>
  <si>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</si>
  <si>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</si>
  <si>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</si>
  <si>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</si>
  <si>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</si>
  <si>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</si>
  <si>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</si>
  <si>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</si>
  <si>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</si>
  <si>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</si>
  <si>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</si>
  <si>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</si>
  <si>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</si>
  <si>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</si>
  <si>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</si>
  <si>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</si>
  <si>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</si>
  <si>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</si>
  <si>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</si>
  <si>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</si>
  <si>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</si>
  <si>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</si>
  <si>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</si>
  <si>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</si>
  <si>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</si>
  <si>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</si>
  <si>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</si>
  <si>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</si>
  <si>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</si>
  <si>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</si>
  <si>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</si>
  <si>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</si>
  <si>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</si>
  <si>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</si>
  <si>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</si>
  <si>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</si>
  <si>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</si>
  <si>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</si>
  <si>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</si>
  <si>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</si>
  <si>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</si>
  <si>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</si>
  <si>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</si>
  <si>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</si>
  <si>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</si>
  <si>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</si>
  <si>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</si>
  <si>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</si>
  <si>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</si>
  <si>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</si>
  <si>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</si>
  <si>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</si>
  <si>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</si>
  <si>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</si>
  <si>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</si>
  <si>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</si>
  <si>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</si>
  <si>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</si>
  <si>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</si>
  <si>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</si>
  <si>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</si>
  <si>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</si>
  <si>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</si>
  <si>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</si>
  <si>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</si>
  <si>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</si>
  <si>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</si>
  <si>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</si>
  <si>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</si>
  <si>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</si>
  <si>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</si>
  <si>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</si>
  <si>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</si>
  <si>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</si>
  <si>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</si>
  <si>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</si>
  <si>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</si>
  <si>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</si>
  <si>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</si>
  <si>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</si>
  <si>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</si>
  <si>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</si>
  <si>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</si>
  <si>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</si>
  <si>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</si>
  <si>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</si>
  <si>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</si>
  <si>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</si>
  <si>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</si>
  <si>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</si>
  <si>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</si>
  <si>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</si>
  <si>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</si>
  <si>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</si>
  <si>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</si>
  <si>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</si>
  <si>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</si>
  <si>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</si>
  <si>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</si>
  <si>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</si>
  <si>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</si>
  <si>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</si>
  <si>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</si>
  <si>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</si>
  <si>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</si>
  <si>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</si>
  <si>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</si>
  <si>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</si>
  <si>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</si>
  <si>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</si>
  <si>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</si>
  <si>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</si>
  <si>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</si>
  <si>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</si>
  <si>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</si>
  <si>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</si>
  <si>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</si>
  <si>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</si>
  <si>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</si>
  <si>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</si>
  <si>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</si>
  <si>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</si>
  <si>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</si>
  <si>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</si>
  <si>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</si>
  <si>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</si>
  <si>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</si>
  <si>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</si>
  <si>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</si>
  <si>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</si>
  <si>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</si>
  <si>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</si>
  <si>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</si>
  <si>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</si>
  <si>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</si>
  <si>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</si>
  <si>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</si>
  <si>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</si>
  <si>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</si>
  <si>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</si>
  <si>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</si>
  <si>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</si>
  <si>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</si>
  <si>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</si>
  <si>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</si>
  <si>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</si>
  <si>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</si>
  <si>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</si>
  <si>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</si>
  <si>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</si>
  <si>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</si>
  <si>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</si>
  <si>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</si>
  <si>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</si>
  <si>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</si>
  <si>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</si>
  <si>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</si>
  <si>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</si>
  <si>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</si>
  <si>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</si>
  <si>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</si>
  <si>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</si>
  <si>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</si>
  <si>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</si>
  <si>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</si>
  <si>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</si>
  <si>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</si>
  <si>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</si>
  <si>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</si>
  <si>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</si>
  <si>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</si>
  <si>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</si>
  <si>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</si>
  <si>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</si>
  <si>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</si>
  <si>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</si>
  <si>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</si>
  <si>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</si>
  <si>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</si>
  <si>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</si>
  <si>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</si>
  <si>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</si>
  <si>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</si>
  <si>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</si>
  <si>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</si>
  <si>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</si>
  <si>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</si>
  <si>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</si>
  <si>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</si>
  <si>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</si>
  <si>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</si>
  <si>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</si>
  <si>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</si>
  <si>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</si>
  <si>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</si>
  <si>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</si>
  <si>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</si>
  <si>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</si>
  <si>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</si>
  <si>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</si>
  <si>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</si>
  <si>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</si>
  <si>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</si>
  <si>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</si>
  <si>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</si>
  <si>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</si>
  <si>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</si>
  <si>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</si>
  <si>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</si>
  <si>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</si>
  <si>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</si>
  <si>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</si>
  <si>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</si>
  <si>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</si>
  <si>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</si>
  <si>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</si>
  <si>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</si>
  <si>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</si>
  <si>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</si>
  <si>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</si>
  <si>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</si>
  <si>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</si>
  <si>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</si>
  <si>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</si>
  <si>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</si>
  <si>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</si>
  <si>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</si>
  <si>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</si>
  <si>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</si>
  <si>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</si>
  <si>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</si>
  <si>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</si>
  <si>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</si>
  <si>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</si>
  <si>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</si>
  <si>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</si>
  <si>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</si>
  <si>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</si>
  <si>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</si>
  <si>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</si>
  <si>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</si>
  <si>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</si>
  <si>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</si>
  <si>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</si>
  <si>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</si>
  <si>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</si>
  <si>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</si>
  <si>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</si>
  <si>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</si>
  <si>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</si>
  <si>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</si>
  <si>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</si>
  <si>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</si>
  <si>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</si>
  <si>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</si>
  <si>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</si>
  <si>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</si>
  <si>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</si>
  <si>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</si>
  <si>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</si>
  <si>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</si>
  <si>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</si>
  <si>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</si>
  <si>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</si>
  <si>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</si>
  <si>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</si>
  <si>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</si>
  <si>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</si>
  <si>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</si>
  <si>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</si>
  <si>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</si>
  <si>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</si>
  <si>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</si>
  <si>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</si>
  <si>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</si>
  <si>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</si>
  <si>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</si>
  <si>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</si>
  <si>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</si>
  <si>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</si>
  <si>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</si>
  <si>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</si>
  <si>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</si>
  <si>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</si>
  <si>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</si>
  <si>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</si>
  <si>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</si>
  <si>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</si>
  <si>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</si>
  <si>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</si>
  <si>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</si>
  <si>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</si>
  <si>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</si>
  <si>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</si>
  <si>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</si>
  <si>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</si>
  <si>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</si>
  <si>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</si>
  <si>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</si>
  <si>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</si>
  <si>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</si>
  <si>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</si>
  <si>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</si>
  <si>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</si>
  <si>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</si>
  <si>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</si>
  <si>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</si>
  <si>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</si>
  <si>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</si>
  <si>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</si>
  <si>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</si>
  <si>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</si>
  <si>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</si>
  <si>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</si>
  <si>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</si>
  <si>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</si>
  <si>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</si>
  <si>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</si>
  <si>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</si>
  <si>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</si>
  <si>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</si>
  <si>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</si>
  <si>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</si>
  <si>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</si>
  <si>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</si>
  <si>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</si>
  <si>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</si>
  <si>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</si>
  <si>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</si>
  <si>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</si>
  <si>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</si>
  <si>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</si>
  <si>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</si>
  <si>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</si>
  <si>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</si>
  <si>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</si>
  <si>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</si>
  <si>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</si>
  <si>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</si>
  <si>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</si>
  <si>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</si>
  <si>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</si>
  <si>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</si>
  <si>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</si>
  <si>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</si>
  <si>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</si>
  <si>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</si>
  <si>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</si>
  <si>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</si>
  <si>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</si>
  <si>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</si>
  <si>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</si>
  <si>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</si>
  <si>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</si>
  <si>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</si>
  <si>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</si>
  <si>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</si>
  <si>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</si>
  <si>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</si>
  <si>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</si>
  <si>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</si>
  <si>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</si>
  <si>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</si>
  <si>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</si>
  <si>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</si>
  <si>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</si>
  <si>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</si>
  <si>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</si>
  <si>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</si>
  <si>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</si>
  <si>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</si>
  <si>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</si>
  <si>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</si>
  <si>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</si>
  <si>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</si>
  <si>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</si>
  <si>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</si>
  <si>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</si>
  <si>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</si>
  <si>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</si>
  <si>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</si>
  <si>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</si>
  <si>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</si>
  <si>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</si>
  <si>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</si>
  <si>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</si>
  <si>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</si>
  <si>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</si>
  <si>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</si>
  <si>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</si>
  <si>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</si>
  <si>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</si>
  <si>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</si>
  <si>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</si>
  <si>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</si>
  <si>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</si>
  <si>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</si>
  <si>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</si>
  <si>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</si>
  <si>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</si>
  <si>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</si>
  <si>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</si>
  <si>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</si>
  <si>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</si>
  <si>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</si>
  <si>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</si>
  <si>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</si>
  <si>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</si>
  <si>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</si>
  <si>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</si>
  <si>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</si>
  <si>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</si>
  <si>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</si>
  <si>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</si>
  <si>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</si>
  <si>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</si>
  <si>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</si>
  <si>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</si>
  <si>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</si>
  <si>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</si>
  <si>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</si>
  <si>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</si>
  <si>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</si>
  <si>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</si>
  <si>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</si>
  <si>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</si>
  <si>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</si>
  <si>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</si>
  <si>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</si>
  <si>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</si>
  <si>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</si>
  <si>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</si>
  <si>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</si>
  <si>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</si>
  <si>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</si>
  <si>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</si>
  <si>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</si>
  <si>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</si>
  <si>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</si>
  <si>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</si>
  <si>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</si>
  <si>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</si>
  <si>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</si>
  <si>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</si>
  <si>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</si>
  <si>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</si>
  <si>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</si>
  <si>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</si>
  <si>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</si>
  <si>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</si>
  <si>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</si>
  <si>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</si>
  <si>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</si>
  <si>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</si>
  <si>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</si>
  <si>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</si>
  <si>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</si>
  <si>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</si>
  <si>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</si>
  <si>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</si>
  <si>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</si>
  <si>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</si>
  <si>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</si>
  <si>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</si>
  <si>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</si>
  <si>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</si>
  <si>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</si>
  <si>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</si>
  <si>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</si>
  <si>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</si>
  <si>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</si>
  <si>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</si>
  <si>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</si>
  <si>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</si>
  <si>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</si>
  <si>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</si>
  <si>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</si>
  <si>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</si>
  <si>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</si>
  <si>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</si>
  <si>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</si>
  <si>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</si>
  <si>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</si>
  <si>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</si>
  <si>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</si>
  <si>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</si>
  <si>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</si>
  <si>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</si>
  <si>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</si>
  <si>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</si>
  <si>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</si>
  <si>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</si>
  <si>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</si>
  <si>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</si>
  <si>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</si>
  <si>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</si>
  <si>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</si>
  <si>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</si>
  <si>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</si>
  <si>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</si>
  <si>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</si>
  <si>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</si>
  <si>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</si>
  <si>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</si>
  <si>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</si>
  <si>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</si>
  <si>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</si>
  <si>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</si>
  <si>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</si>
  <si>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</si>
  <si>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</si>
  <si>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</si>
  <si>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</si>
  <si>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</si>
  <si>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</si>
  <si>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</si>
  <si>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</si>
  <si>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</si>
  <si>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</si>
  <si>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</si>
  <si>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</si>
  <si>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</si>
  <si>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</si>
  <si>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</si>
  <si>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</si>
  <si>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</si>
  <si>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</si>
  <si>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</si>
  <si>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</si>
  <si>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</si>
  <si>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</si>
  <si>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</si>
  <si>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</si>
  <si>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</si>
  <si>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</si>
  <si>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</si>
  <si>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</si>
  <si>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</si>
  <si>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</si>
  <si>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</si>
  <si>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</si>
  <si>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</si>
  <si>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</si>
  <si>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</si>
  <si>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</si>
  <si>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</si>
  <si>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</si>
  <si>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</si>
  <si>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</si>
  <si>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</si>
  <si>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</si>
  <si>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</si>
  <si>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</si>
  <si>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</si>
  <si>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</si>
  <si>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</si>
  <si>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</si>
  <si>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</si>
  <si>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</si>
  <si>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</si>
  <si>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</si>
  <si>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</si>
  <si>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</si>
  <si>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</si>
  <si>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</si>
  <si>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</si>
  <si>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</si>
  <si>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</si>
  <si>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</si>
  <si>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</si>
  <si>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</si>
  <si>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</si>
  <si>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</si>
  <si>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</si>
  <si>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</si>
  <si>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</si>
  <si>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</si>
  <si>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</si>
  <si>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</si>
  <si>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</si>
  <si>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</si>
  <si>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</si>
  <si>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</si>
  <si>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</si>
  <si>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</si>
  <si>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</si>
  <si>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</si>
  <si>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</si>
  <si>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</si>
  <si>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</si>
  <si>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</si>
  <si>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</si>
  <si>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</si>
  <si>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</si>
  <si>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</si>
  <si>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</si>
  <si>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</si>
  <si>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</si>
  <si>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</si>
  <si>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</si>
  <si>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</si>
  <si>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</si>
  <si>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</si>
  <si>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</si>
  <si>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</si>
  <si>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</si>
  <si>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</si>
  <si>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</si>
  <si>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</si>
  <si>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</si>
  <si>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</si>
  <si>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</si>
  <si>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</si>
  <si>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</si>
  <si>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</si>
  <si>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</si>
  <si>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</si>
  <si>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</si>
  <si>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</si>
  <si>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</si>
  <si>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</si>
  <si>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</si>
  <si>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</si>
  <si>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</si>
  <si>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</si>
  <si>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</si>
  <si>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</si>
  <si>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</si>
  <si>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</si>
  <si>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</si>
  <si>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</si>
  <si>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</si>
  <si>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</si>
  <si>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</si>
  <si>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</si>
  <si>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</si>
  <si>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</si>
  <si>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</si>
  <si>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</si>
  <si>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</si>
  <si>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</si>
  <si>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</si>
  <si>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</si>
  <si>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</si>
  <si>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</si>
  <si>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</si>
  <si>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</si>
  <si>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</si>
  <si>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</si>
  <si>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</si>
  <si>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</si>
  <si>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</si>
  <si>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</si>
  <si>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</si>
  <si>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</si>
  <si>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</si>
  <si>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</si>
  <si>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</si>
  <si>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</si>
  <si>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</si>
  <si>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</si>
  <si>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</si>
  <si>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</si>
  <si>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</si>
  <si>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</si>
  <si>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</si>
  <si>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</si>
  <si>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</si>
  <si>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</si>
  <si>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</si>
  <si>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</si>
  <si>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</si>
  <si>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</si>
  <si>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</si>
  <si>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</si>
  <si>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</si>
  <si>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</si>
  <si>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</si>
  <si>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</si>
  <si>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</si>
  <si>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</si>
  <si>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</si>
  <si>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</si>
  <si>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</si>
  <si>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</si>
  <si>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</si>
  <si>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</si>
  <si>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</si>
  <si>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</si>
  <si>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</si>
  <si>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</si>
  <si>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</si>
  <si>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</si>
  <si>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</si>
  <si>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</si>
  <si>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</si>
  <si>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</si>
  <si>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</si>
  <si>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</si>
  <si>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</si>
  <si>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</si>
  <si>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</si>
  <si>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</si>
  <si>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</si>
  <si>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</si>
  <si>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</si>
  <si>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</si>
  <si>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</si>
  <si>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</si>
  <si>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</si>
  <si>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</si>
  <si>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</si>
  <si>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</si>
  <si>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</si>
  <si>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</si>
  <si>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</si>
  <si>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</si>
  <si>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</si>
  <si>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</si>
  <si>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</si>
  <si>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</si>
  <si>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</si>
  <si>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</si>
  <si>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</si>
  <si>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</si>
  <si>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</si>
  <si>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</si>
  <si>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</si>
  <si>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</si>
  <si>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</si>
  <si>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</si>
  <si>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</si>
  <si>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</si>
  <si>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</si>
  <si>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</si>
  <si>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</si>
  <si>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</si>
  <si>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</si>
  <si>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</si>
  <si>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</si>
  <si>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</si>
  <si>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</si>
  <si>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</si>
  <si>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</si>
  <si>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</si>
  <si>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</si>
  <si>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</si>
  <si>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</si>
  <si>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</si>
  <si>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</si>
  <si>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</si>
  <si>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</si>
  <si>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</si>
  <si>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</si>
  <si>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</si>
  <si>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</si>
  <si>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</si>
  <si>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</si>
  <si>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</si>
  <si>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</si>
  <si>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</si>
  <si>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</si>
  <si>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</si>
  <si>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</si>
  <si>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</si>
  <si>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</si>
  <si>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</si>
  <si>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</si>
  <si>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</si>
  <si>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</si>
  <si>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</si>
  <si>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</si>
  <si>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</si>
  <si>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</si>
  <si>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</si>
  <si>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</si>
  <si>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</si>
  <si>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</si>
  <si>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</si>
  <si>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</si>
  <si>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</si>
  <si>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</si>
  <si>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</si>
  <si>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</si>
  <si>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</si>
  <si>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</si>
  <si>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</si>
  <si>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</si>
  <si>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</si>
  <si>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</si>
  <si>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</si>
  <si>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</si>
  <si>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</si>
  <si>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</si>
  <si>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</si>
  <si>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</si>
  <si>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</si>
  <si>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</si>
  <si>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</si>
  <si>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</si>
  <si>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</si>
  <si>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</si>
  <si>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</si>
  <si>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</si>
  <si>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</si>
  <si>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</si>
  <si>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</si>
  <si>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</si>
  <si>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</si>
  <si>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</si>
  <si>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</si>
  <si>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</si>
  <si>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</si>
  <si>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</si>
  <si>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</si>
  <si>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</si>
  <si>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</si>
  <si>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</si>
  <si>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</si>
  <si>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</si>
  <si>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</si>
  <si>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</si>
  <si>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</si>
  <si>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</si>
  <si>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</si>
  <si>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</si>
  <si>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</si>
  <si>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</si>
  <si>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</si>
  <si>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</si>
  <si>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</si>
  <si>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</si>
  <si>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</si>
  <si>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</si>
  <si>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</si>
  <si>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</si>
  <si>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</si>
  <si>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</si>
  <si>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</si>
  <si>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</si>
  <si>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</si>
  <si>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</si>
  <si>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</si>
  <si>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</si>
  <si>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</si>
  <si>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</si>
  <si>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</si>
  <si>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</si>
  <si>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</si>
  <si>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</si>
  <si>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</si>
  <si>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</si>
  <si>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</si>
  <si>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</si>
  <si>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</si>
  <si>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</si>
  <si>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</si>
  <si>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</si>
  <si>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</si>
  <si>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</si>
  <si>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</si>
  <si>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</si>
  <si>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</si>
  <si>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</si>
  <si>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</si>
  <si>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</si>
  <si>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</si>
  <si>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</si>
  <si>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</si>
  <si>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</si>
  <si>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</si>
  <si>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</si>
  <si>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</si>
  <si>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</si>
  <si>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</si>
  <si>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</si>
  <si>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</si>
  <si>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</si>
  <si>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</si>
  <si>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</si>
  <si>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</si>
  <si>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</si>
  <si>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</si>
  <si>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</si>
  <si>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</si>
  <si>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</si>
  <si>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</si>
  <si>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</si>
  <si>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</si>
  <si>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</si>
  <si>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</si>
  <si>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</si>
  <si>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</si>
  <si>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</si>
  <si>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</si>
  <si>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</si>
  <si>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</si>
  <si>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</si>
  <si>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</si>
  <si>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</si>
  <si>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</si>
  <si>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</si>
  <si>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</si>
  <si>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</si>
  <si>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</si>
  <si>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</si>
  <si>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</si>
  <si>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</si>
  <si>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</si>
  <si>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</si>
  <si>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</si>
  <si>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</si>
  <si>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</si>
  <si>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</si>
  <si>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</si>
  <si>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</si>
  <si>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</si>
  <si>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</si>
  <si>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</si>
  <si>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</si>
  <si>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</si>
  <si>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</si>
  <si>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</si>
  <si>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</si>
  <si>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</si>
  <si>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</si>
  <si>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</si>
  <si>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</si>
  <si>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</si>
  <si>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</si>
  <si>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</si>
  <si>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</si>
  <si>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</si>
  <si>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</si>
  <si>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</si>
  <si>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</si>
  <si>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</si>
  <si>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</si>
  <si>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</si>
  <si>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</si>
  <si>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</si>
  <si>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</si>
  <si>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</si>
  <si>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</si>
  <si>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</si>
  <si>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</si>
  <si>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</si>
  <si>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</si>
  <si>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</si>
  <si>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</si>
  <si>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</si>
  <si>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</si>
  <si>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</si>
  <si>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</si>
  <si>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</si>
  <si>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</si>
  <si>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</si>
  <si>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</si>
  <si>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</si>
  <si>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</si>
  <si>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</si>
  <si>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</si>
  <si>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</si>
  <si>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</si>
  <si>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</si>
  <si>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</si>
  <si>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</si>
  <si>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</si>
  <si>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</si>
  <si>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</si>
  <si>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</si>
  <si>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</si>
  <si>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</si>
  <si>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</si>
  <si>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</si>
  <si>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</si>
  <si>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</si>
  <si>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</si>
  <si>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</si>
  <si>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</si>
  <si>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</si>
  <si>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</si>
  <si>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</si>
  <si>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</si>
  <si>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</si>
  <si>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</si>
  <si>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</si>
  <si>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</si>
  <si>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</si>
  <si>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</si>
  <si>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</si>
  <si>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</si>
  <si>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</si>
  <si>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</si>
  <si>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</si>
  <si>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</si>
  <si>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</si>
  <si>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</si>
  <si>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</si>
  <si>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</si>
  <si>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</si>
  <si>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</si>
  <si>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</si>
  <si>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</si>
  <si>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</si>
  <si>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</si>
  <si>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</si>
  <si>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</si>
  <si>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</si>
  <si>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</si>
  <si>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</si>
  <si>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</si>
  <si>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</si>
  <si>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</si>
  <si>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</si>
  <si>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</si>
  <si>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</si>
  <si>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</si>
  <si>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</si>
  <si>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</si>
  <si>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</si>
  <si>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</si>
  <si>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</si>
  <si>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</si>
  <si>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</si>
  <si>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</si>
  <si>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</si>
  <si>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</si>
  <si>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</si>
  <si>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</si>
  <si>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</si>
  <si>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</si>
  <si>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</si>
  <si>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</si>
  <si>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</si>
  <si>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</si>
  <si>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</si>
  <si>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</si>
  <si>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</si>
  <si>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</si>
  <si>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</si>
  <si>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</si>
  <si>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</si>
  <si>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</si>
  <si>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</si>
  <si>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</si>
  <si>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</si>
  <si>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</si>
  <si>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</si>
  <si>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</si>
  <si>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</si>
  <si>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</si>
  <si>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</si>
  <si>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</si>
  <si>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</si>
  <si>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</si>
  <si>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</si>
  <si>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</si>
  <si>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</si>
  <si>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</si>
  <si>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</si>
  <si>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</si>
  <si>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</si>
  <si>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</si>
  <si>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</si>
  <si>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</si>
  <si>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</si>
  <si>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</si>
  <si>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</si>
  <si>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</si>
  <si>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</si>
  <si>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</si>
  <si>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</si>
  <si>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</si>
  <si>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</si>
  <si>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</si>
  <si>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</si>
  <si>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</si>
  <si>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</si>
  <si>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</si>
  <si>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</si>
  <si>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</si>
  <si>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</si>
  <si>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</si>
  <si>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</si>
  <si>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</si>
  <si>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</si>
  <si>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</si>
  <si>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</si>
  <si>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</si>
  <si>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</si>
  <si>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</si>
  <si>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</si>
  <si>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</si>
  <si>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</si>
  <si>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</si>
  <si>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</si>
  <si>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</si>
  <si>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</si>
  <si>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</si>
  <si>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</si>
  <si>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</si>
  <si>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</si>
  <si>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</si>
  <si>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</si>
  <si>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</si>
  <si>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</si>
  <si>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</si>
  <si>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</si>
  <si>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</si>
  <si>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</si>
  <si>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</si>
  <si>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</si>
  <si>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</si>
  <si>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</si>
  <si>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</si>
  <si>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</si>
  <si>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</si>
  <si>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</si>
  <si>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</si>
  <si>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</si>
  <si>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</si>
  <si>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</si>
  <si>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</si>
  <si>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</si>
  <si>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</si>
  <si>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</si>
  <si>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</si>
  <si>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</si>
  <si>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</si>
  <si>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</si>
  <si>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</si>
  <si>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</si>
  <si>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</si>
  <si>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</si>
  <si>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</si>
  <si>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</si>
  <si>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</si>
  <si>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</si>
  <si>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</si>
  <si>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</si>
  <si>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</si>
  <si>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</si>
  <si>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</si>
  <si>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</si>
  <si>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</si>
  <si>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</si>
  <si>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</si>
  <si>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</si>
  <si>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</si>
  <si>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</si>
  <si>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</si>
  <si>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</si>
  <si>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</si>
  <si>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</si>
  <si>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</si>
  <si>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</si>
  <si>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</si>
  <si>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</si>
  <si>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</si>
  <si>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</si>
  <si>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</si>
  <si>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</si>
  <si>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</si>
  <si>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</si>
  <si>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</si>
  <si>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</si>
  <si>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</si>
  <si>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</si>
  <si>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</si>
  <si>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</si>
  <si>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</si>
  <si>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</si>
  <si>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</si>
  <si>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</si>
  <si>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</si>
  <si>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</si>
  <si>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</si>
  <si>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</si>
  <si>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</si>
  <si>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</si>
  <si>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</si>
  <si>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</si>
  <si>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</si>
  <si>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</si>
  <si>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</si>
  <si>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</si>
  <si>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</si>
  <si>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</si>
  <si>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</si>
  <si>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</si>
  <si>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</si>
  <si>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</si>
  <si>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</si>
  <si>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</si>
  <si>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</si>
  <si>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</si>
  <si>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</si>
  <si>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</si>
  <si>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</si>
  <si>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</si>
  <si>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</si>
  <si>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</si>
  <si>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</si>
  <si>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</si>
  <si>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</si>
  <si>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</si>
  <si>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</si>
  <si>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</si>
  <si>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</si>
  <si>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</si>
  <si>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</si>
  <si>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</si>
  <si>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</si>
  <si>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</si>
  <si>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</si>
  <si>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</si>
  <si>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</si>
  <si>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</si>
  <si>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</si>
  <si>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</si>
  <si>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</si>
  <si>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</si>
  <si>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</si>
  <si>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</si>
  <si>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</si>
  <si>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</si>
  <si>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</si>
  <si>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</si>
  <si>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</si>
  <si>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</si>
  <si>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</si>
  <si>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</si>
  <si>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</si>
  <si>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</si>
  <si>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</si>
  <si>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</si>
  <si>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</si>
  <si>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</si>
  <si>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</si>
  <si>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</si>
  <si>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</si>
  <si>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</si>
  <si>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</si>
  <si>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</si>
  <si>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</si>
  <si>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</si>
  <si>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</si>
  <si>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</si>
  <si>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</si>
  <si>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</si>
  <si>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</si>
  <si>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</si>
  <si>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</si>
  <si>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</si>
  <si>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</si>
  <si>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</si>
  <si>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</si>
  <si>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</si>
  <si>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</si>
  <si>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</si>
  <si>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</si>
  <si>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</si>
  <si>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</si>
  <si>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</si>
  <si>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</si>
  <si>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</si>
  <si>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</si>
  <si>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</si>
  <si>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</si>
  <si>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</si>
  <si>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</si>
  <si>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</si>
  <si>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</si>
  <si>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</si>
  <si>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</si>
  <si>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</si>
  <si>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</si>
  <si>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</si>
  <si>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</si>
  <si>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</si>
  <si>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</si>
  <si>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</si>
  <si>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</si>
  <si>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</si>
  <si>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</si>
  <si>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</si>
  <si>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</si>
  <si>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</si>
  <si>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</si>
  <si>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</si>
  <si>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</si>
  <si>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</si>
  <si>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</si>
  <si>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</si>
  <si>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</si>
  <si>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</si>
  <si>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</si>
  <si>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</si>
  <si>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</si>
  <si>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</si>
  <si>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</si>
  <si>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</si>
  <si>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</si>
  <si>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</si>
  <si>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</si>
  <si>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</si>
  <si>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</si>
  <si>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</si>
  <si>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</si>
  <si>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</si>
  <si>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</si>
  <si>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</si>
  <si>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</si>
  <si>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</si>
  <si>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</si>
  <si>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</si>
  <si>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</si>
  <si>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</si>
  <si>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</si>
  <si>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</si>
  <si>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</si>
  <si>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</si>
  <si>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</si>
  <si>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</si>
  <si>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</si>
  <si>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</si>
  <si>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</si>
  <si>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</si>
  <si>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</si>
  <si>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</si>
  <si>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</si>
  <si>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</si>
  <si>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</si>
  <si>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</si>
  <si>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</si>
  <si>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</si>
  <si>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</si>
  <si>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</si>
  <si>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</si>
  <si>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</si>
  <si>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</si>
  <si>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</si>
  <si>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</si>
  <si>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</si>
  <si>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</si>
  <si>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</si>
  <si>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</si>
  <si>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</si>
  <si>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</si>
  <si>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</si>
  <si>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</si>
  <si>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</si>
  <si>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</si>
  <si>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</si>
  <si>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</si>
  <si>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</si>
  <si>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</si>
  <si>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</si>
  <si>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</si>
  <si>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</si>
  <si>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</si>
  <si>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</si>
  <si>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</si>
  <si>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</si>
  <si>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</si>
  <si>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</si>
  <si>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</si>
  <si>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</si>
  <si>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</si>
  <si>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</si>
  <si>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</si>
  <si>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</si>
  <si>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</si>
  <si>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</si>
  <si>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</si>
  <si>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</si>
  <si>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</si>
  <si>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</si>
  <si>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</si>
  <si>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</si>
  <si>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</si>
  <si>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</si>
  <si>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</si>
  <si>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</si>
  <si>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</si>
  <si>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</si>
  <si>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</si>
  <si>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</si>
  <si>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</si>
  <si>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</si>
  <si>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</si>
  <si>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</si>
  <si>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</si>
  <si>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</si>
  <si>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</si>
  <si>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</si>
  <si>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</si>
  <si>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</si>
  <si>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</si>
  <si>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</si>
  <si>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</si>
  <si>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</si>
  <si>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</si>
  <si>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</si>
  <si>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</si>
  <si>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</si>
  <si>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</si>
  <si>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</si>
  <si>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</si>
  <si>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</si>
  <si>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</si>
  <si>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</si>
  <si>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</si>
  <si>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</si>
  <si>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</si>
  <si>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</si>
  <si>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</si>
  <si>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</si>
  <si>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</si>
  <si>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</si>
  <si>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</si>
  <si>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</si>
  <si>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</si>
  <si>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</si>
  <si>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</si>
  <si>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</si>
  <si>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</si>
  <si>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</si>
  <si>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</si>
  <si>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</si>
  <si>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</si>
  <si>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</si>
  <si>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</si>
  <si>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</si>
  <si>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</si>
  <si>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</si>
  <si>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</si>
  <si>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</si>
  <si>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</si>
  <si>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</si>
  <si>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</si>
  <si>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</si>
  <si>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</si>
  <si>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</si>
  <si>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</si>
  <si>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</si>
  <si>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</si>
  <si>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</si>
  <si>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</si>
  <si>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</si>
  <si>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</si>
  <si>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</si>
  <si>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</si>
  <si>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</si>
  <si>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</si>
  <si>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</si>
  <si>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</si>
  <si>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</si>
  <si>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</si>
  <si>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</si>
  <si>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</si>
  <si>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</si>
  <si>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</si>
  <si>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</si>
  <si>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</si>
  <si>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</si>
  <si>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</si>
  <si>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</si>
  <si>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</si>
  <si>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</si>
  <si>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</si>
  <si>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</si>
  <si>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</si>
  <si>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</si>
  <si>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</si>
  <si>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</si>
  <si>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</si>
  <si>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</si>
  <si>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</si>
  <si>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</si>
  <si>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</si>
  <si>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</si>
  <si>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</si>
  <si>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</si>
  <si>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</si>
  <si>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</si>
  <si>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</si>
  <si>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</si>
  <si>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</si>
  <si>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</si>
  <si>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</si>
  <si>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</si>
  <si>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</si>
  <si>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</si>
  <si>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</si>
  <si>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</si>
  <si>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</si>
  <si>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</si>
  <si>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</si>
  <si>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</si>
  <si>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</si>
  <si>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</si>
  <si>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</si>
  <si>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</si>
  <si>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</si>
  <si>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</si>
  <si>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</si>
  <si>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</si>
  <si>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</si>
  <si>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</si>
  <si>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</si>
  <si>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</si>
  <si>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</si>
  <si>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</si>
  <si>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</si>
  <si>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</si>
  <si>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</si>
  <si>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</si>
  <si>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</si>
  <si>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</si>
  <si>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</si>
  <si>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</si>
  <si>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</si>
  <si>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</si>
  <si>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</si>
  <si>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</si>
  <si>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</si>
  <si>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</si>
  <si>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</si>
  <si>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</si>
  <si>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</si>
  <si>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</si>
  <si>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</si>
  <si>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</si>
  <si>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</si>
  <si>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</si>
  <si>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</si>
  <si>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</si>
  <si>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</si>
  <si>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</si>
  <si>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</si>
  <si>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</si>
  <si>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</si>
  <si>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</si>
  <si>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</si>
  <si>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</si>
  <si>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</si>
  <si>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</si>
  <si>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</si>
  <si>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</si>
  <si>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</si>
  <si>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</si>
  <si>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</si>
  <si>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</si>
  <si>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</si>
  <si>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</si>
  <si>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</si>
  <si>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</si>
  <si>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</si>
  <si>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</si>
  <si>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</si>
  <si>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</si>
  <si>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</si>
  <si>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</si>
  <si>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</si>
  <si>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</si>
  <si>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</si>
  <si>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</si>
  <si>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</si>
  <si>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</si>
  <si>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</si>
  <si>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</si>
  <si>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</si>
  <si>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</si>
  <si>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</si>
  <si>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</si>
  <si>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</si>
  <si>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</si>
  <si>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</si>
  <si>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</si>
  <si>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</si>
  <si>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</si>
  <si>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</si>
  <si>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</si>
  <si>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</si>
  <si>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</si>
  <si>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</si>
  <si>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</si>
  <si>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</si>
  <si>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</si>
  <si>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</si>
  <si>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</si>
  <si>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</si>
  <si>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</si>
  <si>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</si>
  <si>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</si>
  <si>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</si>
  <si>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</si>
  <si>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</si>
  <si>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</si>
  <si>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</si>
  <si>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</si>
  <si>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</si>
  <si>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</si>
  <si>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</si>
  <si>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</si>
  <si>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</si>
  <si>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</si>
  <si>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</si>
  <si>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</si>
  <si>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</si>
  <si>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</si>
  <si>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</si>
  <si>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</si>
  <si>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</si>
  <si>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</si>
  <si>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</si>
  <si>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</si>
  <si>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</si>
  <si>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</si>
  <si>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</si>
  <si>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</si>
  <si>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</si>
  <si>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</si>
  <si>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</si>
  <si>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</si>
  <si>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</si>
  <si>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</si>
  <si>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</si>
  <si>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</si>
  <si>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</si>
  <si>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</si>
  <si>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</si>
  <si>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</si>
  <si>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</si>
  <si>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</si>
  <si>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</si>
  <si>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</si>
  <si>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</si>
  <si>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</si>
  <si>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</si>
  <si>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</si>
  <si>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</si>
  <si>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</si>
  <si>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</si>
  <si>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</si>
  <si>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</si>
  <si>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</si>
  <si>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</si>
  <si>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</si>
  <si>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</si>
  <si>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</si>
  <si>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</si>
  <si>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</si>
  <si>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</si>
  <si>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</si>
  <si>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</si>
  <si>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</si>
  <si>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</si>
  <si>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</si>
  <si>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</si>
  <si>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</si>
  <si>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</si>
  <si>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</si>
  <si>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</si>
  <si>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</si>
  <si>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</si>
  <si>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</si>
  <si>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</si>
  <si>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</si>
  <si>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</si>
  <si>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</si>
  <si>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</si>
  <si>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</si>
  <si>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</si>
  <si>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</si>
  <si>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</si>
  <si>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</si>
  <si>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</si>
  <si>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</si>
  <si>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</si>
  <si>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</si>
  <si>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</si>
  <si>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</si>
  <si>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</si>
  <si>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</si>
  <si>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</si>
  <si>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</si>
  <si>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</si>
  <si>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</si>
  <si>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</si>
  <si>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</si>
  <si>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</si>
  <si>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</si>
  <si>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</si>
  <si>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</si>
  <si>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</si>
  <si>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</si>
  <si>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</si>
  <si>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</si>
  <si>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</si>
  <si>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</si>
  <si>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</si>
  <si>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</si>
  <si>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</si>
  <si>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</si>
  <si>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</si>
  <si>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</si>
  <si>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</si>
  <si>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</si>
  <si>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</si>
  <si>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</si>
  <si>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</si>
  <si>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</si>
  <si>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</si>
  <si>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</si>
  <si>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</si>
  <si>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</si>
  <si>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</si>
  <si>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</si>
  <si>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</si>
  <si>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</si>
  <si>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</si>
  <si>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</si>
  <si>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</si>
  <si>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</si>
  <si>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</si>
  <si>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</si>
  <si>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</si>
  <si>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</si>
  <si>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</si>
  <si>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</si>
  <si>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</si>
  <si>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</si>
  <si>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</si>
  <si>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</si>
  <si>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</si>
  <si>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</si>
  <si>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</si>
  <si>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</si>
  <si>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</si>
  <si>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</si>
  <si>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</si>
  <si>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</si>
  <si>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</si>
  <si>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</si>
  <si>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</si>
  <si>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</si>
  <si>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</si>
  <si>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</si>
  <si>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</si>
  <si>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</si>
  <si>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</si>
  <si>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</si>
  <si>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</si>
  <si>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</si>
  <si>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</si>
  <si>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</si>
  <si>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</si>
  <si>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</si>
  <si>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</si>
  <si>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</si>
  <si>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</si>
  <si>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</si>
  <si>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</si>
  <si>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</si>
  <si>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</si>
  <si>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</si>
  <si>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</si>
  <si>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</si>
  <si>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</si>
  <si>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</si>
  <si>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</si>
  <si>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</si>
  <si>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</si>
  <si>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</si>
  <si>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</si>
  <si>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</si>
  <si>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</si>
  <si>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</si>
  <si>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</si>
  <si>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</si>
  <si>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</si>
  <si>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</si>
  <si>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</si>
  <si>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</si>
  <si>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</si>
  <si>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</si>
  <si>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</si>
  <si>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</si>
  <si>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</si>
  <si>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</si>
  <si>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</si>
  <si>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</si>
  <si>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</si>
  <si>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</si>
  <si>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</si>
  <si>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</si>
  <si>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</si>
  <si>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</si>
  <si>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</si>
  <si>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</si>
  <si>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</si>
  <si>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</si>
  <si>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</si>
  <si>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</si>
  <si>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</si>
  <si>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</si>
  <si>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</si>
  <si>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</si>
  <si>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</si>
  <si>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</si>
  <si>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</si>
  <si>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</si>
  <si>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</si>
  <si>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</si>
  <si>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</si>
  <si>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</si>
  <si>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</si>
  <si>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</si>
  <si>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</si>
  <si>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</si>
  <si>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</si>
  <si>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</si>
  <si>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</si>
  <si>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</si>
  <si>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</si>
  <si>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</si>
  <si>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</si>
  <si>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</si>
  <si>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</si>
  <si>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</si>
  <si>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</si>
  <si>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</si>
  <si>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</si>
  <si>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</si>
  <si>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</si>
  <si>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</si>
  <si>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</si>
  <si>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</si>
  <si>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</si>
  <si>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</si>
  <si>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</si>
  <si>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</si>
  <si>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</si>
  <si>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</si>
  <si>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</si>
  <si>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</si>
  <si>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</si>
  <si>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</si>
  <si>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</si>
  <si>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</si>
  <si>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</si>
  <si>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</si>
  <si>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</si>
  <si>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</si>
  <si>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</si>
  <si>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</si>
  <si>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</si>
  <si>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</si>
  <si>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</si>
  <si>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</si>
  <si>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</si>
  <si>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</si>
  <si>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</si>
  <si>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</si>
  <si>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</si>
  <si>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</si>
  <si>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</si>
  <si>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</si>
  <si>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</si>
  <si>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</si>
  <si>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</si>
  <si>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</si>
  <si>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</si>
  <si>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</si>
  <si>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</si>
  <si>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</si>
  <si>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</si>
  <si>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</si>
  <si>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</si>
  <si>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</si>
  <si>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</si>
  <si>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</si>
  <si>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</si>
  <si>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</si>
  <si>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</si>
  <si>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</si>
  <si>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</si>
  <si>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</si>
  <si>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</si>
  <si>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</si>
  <si>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</si>
  <si>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</si>
  <si>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</si>
  <si>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</si>
  <si>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</si>
  <si>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</si>
  <si>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</si>
  <si>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</si>
  <si>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</si>
  <si>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</si>
  <si>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</si>
  <si>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</si>
  <si>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</si>
  <si>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</si>
  <si>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</si>
  <si>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</si>
  <si>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</si>
  <si>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</si>
  <si>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</si>
  <si>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</si>
  <si>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</si>
  <si>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</si>
  <si>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</si>
  <si>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</si>
  <si>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</si>
  <si>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</si>
  <si>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</si>
  <si>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</si>
  <si>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</si>
  <si>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</si>
  <si>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</si>
  <si>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</si>
  <si>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</si>
  <si>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</si>
  <si>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</si>
  <si>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</si>
  <si>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</si>
  <si>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</si>
  <si>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</si>
  <si>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</si>
  <si>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</si>
  <si>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</si>
  <si>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</si>
  <si>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</si>
  <si>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</si>
  <si>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</si>
  <si>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</si>
  <si>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</si>
  <si>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</si>
  <si>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</si>
  <si>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</si>
  <si>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</si>
  <si>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</si>
  <si>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</si>
  <si>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</si>
  <si>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</si>
  <si>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</si>
  <si>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</si>
  <si>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</si>
  <si>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</si>
  <si>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</si>
  <si>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</si>
  <si>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</si>
  <si>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</si>
  <si>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</si>
  <si>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</si>
  <si>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</si>
  <si>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</si>
  <si>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</si>
  <si>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</si>
  <si>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</si>
  <si>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</si>
  <si>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</si>
  <si>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</si>
  <si>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</si>
  <si>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</si>
  <si>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</si>
  <si>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</si>
  <si>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</si>
  <si>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</si>
  <si>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</si>
  <si>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</si>
  <si>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</si>
  <si>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</si>
  <si>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</si>
  <si>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</si>
  <si>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</si>
  <si>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</si>
  <si>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</si>
  <si>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</si>
  <si>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</si>
  <si>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</si>
  <si>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</si>
  <si>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</si>
  <si>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</si>
  <si>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</si>
  <si>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</si>
  <si>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</si>
  <si>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</si>
  <si>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</si>
  <si>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</si>
  <si>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</si>
  <si>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</si>
  <si>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</si>
  <si>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</si>
  <si>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</si>
  <si>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</si>
  <si>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</si>
  <si>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</si>
  <si>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</si>
  <si>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</si>
  <si>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</si>
  <si>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</si>
  <si>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</si>
  <si>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</si>
  <si>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</si>
  <si>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</si>
  <si>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</si>
  <si>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</si>
  <si>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</si>
  <si>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</si>
  <si>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</si>
  <si>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</si>
  <si>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</si>
  <si>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</si>
  <si>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</si>
  <si>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</si>
  <si>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</si>
  <si>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</si>
  <si>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</si>
  <si>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</si>
  <si>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</si>
  <si>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</si>
  <si>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</si>
  <si>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</si>
  <si>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</si>
  <si>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</si>
  <si>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</si>
  <si>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</si>
  <si>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</si>
  <si>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</si>
  <si>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</si>
  <si>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</si>
  <si>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</si>
  <si>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</si>
  <si>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</si>
  <si>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</si>
  <si>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</si>
  <si>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</si>
  <si>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</si>
  <si>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</si>
  <si>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</si>
  <si>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</si>
  <si>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</si>
  <si>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</si>
  <si>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</si>
  <si>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</si>
  <si>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</si>
  <si>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</si>
  <si>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</si>
  <si>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</si>
  <si>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</si>
  <si>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</si>
  <si>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</si>
  <si>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</si>
  <si>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</si>
  <si>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</si>
  <si>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</si>
  <si>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</si>
  <si>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</si>
  <si>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</si>
  <si>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</si>
  <si>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</si>
  <si>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</si>
  <si>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</si>
  <si>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</si>
  <si>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</si>
  <si>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</si>
  <si>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</si>
  <si>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</si>
  <si>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</si>
  <si>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</si>
  <si>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</si>
  <si>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</si>
  <si>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</si>
  <si>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</si>
  <si>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</si>
  <si>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</si>
  <si>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</si>
  <si>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</si>
  <si>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</si>
  <si>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</si>
  <si>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</si>
  <si>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</si>
  <si>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</si>
  <si>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</si>
  <si>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</si>
  <si>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</si>
  <si>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</si>
  <si>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</si>
  <si>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</si>
  <si>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</si>
  <si>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</si>
  <si>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</si>
  <si>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</si>
  <si>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</si>
  <si>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</si>
  <si>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</si>
  <si>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</si>
  <si>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</si>
  <si>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</si>
  <si>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</si>
  <si>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</si>
  <si>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</si>
  <si>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</si>
  <si>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</si>
  <si>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</si>
  <si>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</si>
  <si>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</si>
  <si>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</si>
  <si>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</si>
  <si>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</si>
  <si>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</si>
  <si>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</si>
  <si>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</si>
  <si>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</si>
  <si>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</si>
  <si>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</si>
  <si>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</si>
  <si>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</si>
  <si>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</si>
  <si>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</si>
  <si>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</si>
  <si>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</si>
  <si>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</si>
  <si>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</si>
  <si>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</si>
  <si>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</si>
  <si>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</si>
  <si>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</si>
  <si>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</si>
  <si>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</si>
  <si>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</si>
  <si>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</si>
  <si>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</si>
  <si>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</si>
  <si>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</si>
  <si>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</si>
  <si>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</si>
  <si>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</si>
  <si>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</si>
  <si>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</si>
  <si>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</si>
  <si>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</si>
  <si>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</si>
  <si>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</si>
  <si>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</si>
  <si>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</si>
  <si>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</si>
  <si>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</si>
  <si>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</si>
  <si>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</si>
  <si>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</si>
  <si>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</si>
  <si>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</si>
  <si>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</si>
  <si>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</si>
  <si>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</si>
  <si>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</si>
  <si>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</si>
  <si>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</si>
  <si>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</si>
  <si>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</si>
  <si>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</si>
  <si>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</si>
  <si>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</si>
  <si>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</si>
  <si>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</si>
  <si>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</si>
  <si>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</si>
  <si>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</si>
  <si>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</si>
  <si>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</si>
  <si>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</si>
  <si>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</si>
  <si>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</si>
  <si>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</si>
  <si>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</si>
  <si>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</si>
  <si>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</si>
  <si>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</si>
  <si>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</si>
  <si>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</si>
  <si>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</si>
  <si>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</si>
  <si>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</si>
  <si>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</si>
  <si>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</si>
  <si>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</si>
  <si>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</si>
  <si>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</si>
  <si>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</si>
  <si>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</si>
  <si>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</si>
  <si>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</si>
  <si>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</si>
  <si>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</si>
  <si>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</si>
  <si>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</si>
  <si>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</si>
  <si>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</si>
  <si>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</si>
  <si>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</si>
  <si>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</si>
  <si>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</si>
  <si>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</si>
  <si>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</si>
  <si>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</si>
  <si>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</si>
  <si>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</si>
  <si>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</si>
  <si>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</si>
  <si>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</si>
  <si>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</si>
  <si>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</si>
  <si>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</si>
  <si>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</si>
  <si>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</si>
  <si>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</si>
  <si>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</si>
  <si>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</si>
  <si>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</si>
  <si>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</si>
  <si>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</si>
  <si>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</si>
  <si>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</si>
  <si>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</si>
  <si>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</si>
  <si>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</si>
  <si>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</si>
  <si>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</si>
  <si>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</si>
  <si>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</si>
  <si>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</si>
  <si>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</si>
  <si>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</si>
  <si>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</si>
  <si>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</si>
  <si>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</si>
  <si>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</si>
  <si>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</si>
  <si>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</si>
  <si>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</si>
  <si>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</si>
  <si>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</si>
  <si>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</si>
  <si>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</si>
  <si>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</si>
  <si>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</si>
  <si>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</si>
  <si>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</si>
  <si>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</si>
  <si>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</si>
  <si>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</si>
  <si>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</si>
  <si>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</si>
  <si>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</si>
  <si>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</si>
  <si>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</si>
  <si>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</si>
  <si>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</si>
  <si>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</si>
  <si>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</si>
  <si>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</si>
  <si>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</si>
  <si>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</si>
  <si>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</si>
  <si>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</si>
  <si>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</si>
  <si>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</si>
  <si>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</si>
  <si>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</si>
  <si>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</si>
  <si>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</si>
  <si>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</si>
  <si>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</si>
  <si>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</si>
  <si>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</si>
  <si>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</si>
  <si>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</si>
  <si>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</si>
  <si>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</si>
  <si>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</si>
  <si>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</si>
  <si>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</si>
  <si>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</si>
  <si>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</si>
  <si>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</si>
  <si>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</si>
  <si>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</si>
  <si>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</si>
  <si>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</si>
  <si>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</si>
  <si>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</si>
  <si>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</si>
  <si>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</si>
  <si>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</si>
  <si>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</si>
  <si>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</si>
  <si>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</si>
  <si>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</si>
  <si>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</si>
  <si>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</si>
  <si>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</si>
  <si>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</si>
  <si>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</si>
  <si>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</si>
  <si>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</si>
  <si>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</si>
  <si>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</si>
  <si>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</si>
  <si>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</si>
  <si>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</si>
  <si>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</si>
  <si>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</si>
  <si>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</si>
  <si>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</si>
  <si>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</si>
  <si>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</si>
  <si>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</si>
  <si>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</si>
  <si>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</si>
  <si>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</si>
  <si>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</si>
  <si>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</si>
  <si>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</si>
  <si>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</si>
  <si>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</si>
  <si>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</si>
  <si>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</si>
  <si>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</si>
  <si>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</si>
  <si>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</si>
  <si>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</si>
  <si>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</si>
  <si>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</si>
  <si>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</si>
  <si>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</si>
  <si>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</si>
  <si>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</si>
  <si>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</si>
  <si>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</si>
  <si>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</si>
  <si>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</si>
  <si>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</si>
  <si>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</si>
  <si>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</si>
  <si>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</si>
  <si>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</si>
  <si>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</si>
  <si>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</si>
  <si>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</si>
  <si>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</si>
  <si>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</si>
  <si>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</si>
  <si>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</si>
  <si>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</si>
  <si>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</si>
  <si>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</si>
  <si>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</si>
  <si>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</si>
  <si>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</si>
  <si>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</si>
  <si>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</si>
  <si>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</si>
  <si>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</si>
  <si>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</si>
  <si>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</si>
  <si>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</si>
  <si>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</si>
  <si>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</si>
  <si>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</si>
  <si>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</si>
  <si>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</si>
  <si>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</si>
  <si>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</si>
  <si>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</si>
  <si>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</si>
  <si>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</si>
  <si>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</si>
  <si>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</si>
  <si>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</si>
  <si>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</si>
  <si>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</si>
  <si>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</si>
  <si>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</si>
  <si>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</si>
  <si>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</si>
  <si>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</si>
  <si>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</si>
  <si>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</si>
  <si>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</si>
  <si>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</si>
  <si>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</si>
  <si>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</si>
  <si>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</si>
  <si>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</si>
  <si>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</si>
  <si>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</si>
  <si>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</si>
  <si>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</si>
  <si>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</si>
  <si>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</si>
  <si>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</si>
  <si>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</si>
  <si>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</si>
  <si>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</si>
  <si>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</si>
  <si>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</si>
  <si>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</si>
  <si>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</si>
  <si>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</si>
  <si>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</si>
  <si>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</si>
  <si>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</si>
  <si>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</si>
  <si>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</si>
  <si>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</si>
  <si>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</si>
  <si>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</si>
  <si>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</si>
  <si>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</si>
  <si>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</si>
  <si>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</si>
  <si>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</si>
  <si>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</si>
  <si>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</si>
  <si>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</si>
  <si>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</si>
  <si>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</si>
  <si>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</si>
  <si>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</si>
  <si>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</si>
  <si>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</si>
  <si>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</si>
  <si>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</si>
  <si>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</si>
  <si>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</si>
  <si>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</si>
  <si>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</si>
  <si>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</si>
  <si>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</si>
  <si>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</si>
  <si>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</si>
  <si>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</si>
  <si>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</si>
  <si>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</si>
  <si>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</si>
  <si>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</si>
  <si>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</si>
  <si>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</si>
  <si>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</si>
  <si>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</si>
  <si>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</si>
  <si>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</si>
  <si>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</si>
  <si>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</si>
  <si>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</si>
  <si>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</si>
  <si>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</si>
  <si>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</si>
  <si>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</si>
  <si>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</si>
  <si>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</si>
  <si>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</si>
  <si>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</si>
  <si>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</si>
  <si>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</si>
  <si>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</si>
  <si>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</si>
  <si>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</si>
  <si>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</si>
  <si>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</si>
  <si>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</si>
  <si>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</si>
  <si>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</si>
  <si>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</si>
  <si>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</si>
  <si>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</si>
  <si>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</si>
  <si>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</si>
  <si>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</si>
  <si>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</si>
  <si>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</si>
  <si>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</si>
  <si>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</si>
  <si>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</si>
  <si>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</si>
  <si>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</si>
  <si>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</si>
  <si>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</si>
  <si>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</si>
  <si>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</si>
  <si>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</si>
  <si>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</si>
  <si>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</si>
  <si>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</si>
  <si>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</si>
  <si>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</si>
  <si>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</si>
  <si>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</si>
  <si>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</si>
  <si>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</si>
  <si>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</si>
  <si>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</si>
  <si>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</si>
  <si>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</si>
  <si>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</si>
  <si>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</si>
  <si>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</si>
  <si>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</si>
  <si>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</si>
  <si>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</si>
  <si>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</si>
  <si>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</si>
  <si>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</si>
  <si>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</si>
  <si>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</si>
  <si>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</si>
  <si>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</si>
  <si>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</si>
  <si>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</si>
  <si>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</si>
  <si>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</si>
  <si>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</si>
  <si>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</si>
  <si>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</si>
  <si>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</si>
  <si>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</si>
  <si>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</si>
  <si>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</si>
  <si>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</si>
  <si>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</si>
  <si>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</si>
  <si>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</si>
  <si>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</si>
  <si>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</si>
  <si>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</si>
  <si>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</si>
  <si>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</si>
  <si>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</si>
  <si>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</si>
  <si>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</si>
  <si>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</si>
  <si>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</si>
  <si>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</si>
  <si>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</si>
  <si>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</si>
  <si>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</si>
  <si>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</si>
  <si>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</si>
  <si>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</si>
  <si>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</si>
  <si>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</si>
  <si>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</si>
  <si>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</si>
  <si>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</si>
  <si>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</si>
  <si>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</si>
  <si>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</si>
  <si>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</si>
  <si>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</si>
  <si>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</si>
  <si>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</si>
  <si>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</si>
  <si>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</si>
  <si>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</si>
  <si>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</si>
  <si>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</si>
  <si>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</si>
  <si>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</si>
  <si>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</si>
  <si>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</si>
  <si>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</si>
  <si>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</si>
  <si>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</si>
  <si>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</si>
  <si>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</si>
  <si>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</si>
  <si>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</si>
  <si>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</si>
  <si>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</si>
  <si>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</si>
  <si>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</si>
  <si>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</si>
  <si>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</si>
  <si>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</si>
  <si>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</si>
  <si>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</si>
  <si>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</si>
  <si>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</si>
  <si>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</si>
  <si>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</si>
  <si>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</si>
  <si>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</si>
  <si>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</si>
  <si>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</si>
  <si>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</si>
  <si>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</si>
  <si>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</si>
  <si>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</si>
  <si>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</si>
  <si>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</si>
  <si>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</si>
  <si>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</si>
  <si>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</si>
  <si>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</si>
  <si>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</si>
  <si>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</si>
  <si>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</si>
  <si>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</si>
  <si>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</si>
  <si>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</si>
  <si>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</si>
  <si>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</si>
  <si>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</si>
  <si>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</si>
  <si>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</si>
  <si>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</si>
  <si>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</si>
  <si>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</si>
  <si>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</si>
  <si>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</si>
  <si>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</si>
  <si>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</si>
  <si>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</si>
  <si>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</si>
  <si>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</si>
  <si>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</si>
  <si>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</si>
  <si>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</si>
  <si>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</si>
  <si>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</si>
  <si>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</si>
  <si>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</si>
  <si>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</si>
  <si>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</si>
  <si>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</si>
  <si>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</si>
  <si>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</si>
  <si>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</si>
  <si>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</si>
  <si>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</si>
  <si>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</si>
  <si>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</si>
  <si>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</si>
  <si>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</si>
  <si>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</si>
  <si>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</si>
  <si>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</si>
  <si>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</si>
  <si>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</si>
  <si>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</si>
  <si>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</si>
  <si>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</si>
  <si>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</si>
  <si>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</si>
  <si>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</si>
  <si>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</si>
  <si>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</si>
  <si>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</si>
  <si>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</si>
  <si>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</si>
  <si>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</si>
  <si>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</si>
  <si>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</si>
  <si>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</si>
  <si>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</si>
  <si>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</si>
  <si>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</si>
  <si>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</si>
  <si>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</si>
  <si>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</si>
  <si>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</si>
  <si>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</si>
  <si>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</si>
  <si>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</si>
  <si>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</si>
  <si>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</si>
  <si>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</si>
  <si>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</si>
  <si>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</si>
  <si>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</si>
  <si>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</si>
  <si>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</si>
  <si>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</si>
  <si>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</si>
  <si>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</si>
  <si>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</si>
  <si>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</si>
  <si>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</si>
  <si>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</si>
  <si>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</si>
  <si>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</si>
  <si>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</si>
  <si>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</si>
  <si>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</si>
  <si>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</si>
  <si>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</si>
  <si>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</si>
  <si>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</si>
  <si>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</si>
  <si>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</si>
  <si>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</si>
  <si>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</si>
  <si>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</si>
  <si>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</si>
  <si>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</si>
  <si>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</si>
  <si>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</si>
  <si>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</si>
  <si>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</si>
  <si>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</si>
  <si>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</si>
  <si>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</si>
  <si>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</si>
  <si>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</si>
  <si>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</si>
  <si>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</si>
  <si>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</si>
  <si>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</si>
  <si>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</si>
  <si>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</si>
  <si>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</si>
  <si>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</si>
  <si>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</si>
  <si>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</si>
  <si>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</si>
  <si>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</si>
  <si>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</si>
  <si>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</si>
  <si>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</si>
  <si>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</si>
  <si>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</si>
  <si>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</si>
  <si>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</si>
  <si>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</si>
  <si>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</si>
  <si>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</si>
  <si>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</si>
  <si>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</si>
  <si>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</si>
  <si>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</si>
  <si>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</si>
  <si>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</si>
  <si>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</si>
  <si>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</si>
  <si>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</si>
  <si>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</si>
  <si>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</si>
  <si>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</si>
  <si>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</si>
  <si>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</si>
  <si>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</si>
  <si>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</si>
  <si>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</si>
  <si>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</si>
  <si>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</si>
  <si>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</si>
  <si>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</si>
  <si>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</si>
  <si>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</si>
  <si>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</si>
  <si>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</si>
  <si>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</si>
  <si>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</si>
  <si>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</si>
  <si>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</si>
  <si>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</si>
  <si>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</si>
  <si>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</si>
  <si>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</si>
  <si>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</si>
  <si>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</si>
  <si>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</si>
  <si>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</si>
  <si>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</si>
  <si>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</si>
  <si>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</si>
  <si>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</si>
  <si>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</si>
  <si>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</si>
  <si>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</si>
  <si>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</si>
  <si>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</si>
  <si>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</si>
  <si>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</si>
  <si>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</si>
  <si>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</si>
  <si>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</si>
  <si>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</si>
  <si>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</si>
  <si>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</si>
  <si>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</si>
  <si>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</si>
  <si>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</si>
  <si>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</si>
  <si>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</si>
  <si>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</si>
  <si>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</si>
  <si>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</si>
  <si>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</si>
  <si>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</si>
  <si>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</si>
  <si>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</si>
  <si>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</si>
  <si>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</si>
  <si>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</si>
  <si>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</si>
  <si>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</si>
  <si>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</si>
  <si>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</si>
  <si>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</si>
  <si>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</si>
  <si>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</si>
  <si>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</si>
  <si>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</si>
  <si>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</si>
  <si>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</si>
  <si>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</si>
  <si>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</si>
  <si>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</si>
  <si>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</si>
  <si>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</si>
  <si>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</si>
  <si>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</si>
  <si>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</si>
  <si>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</si>
  <si>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</si>
  <si>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</si>
  <si>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</si>
  <si>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</si>
  <si>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</si>
  <si>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</si>
  <si>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</si>
  <si>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</si>
  <si>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</si>
  <si>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</si>
  <si>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</si>
  <si>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</si>
  <si>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</si>
  <si>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</si>
  <si>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</si>
  <si>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</si>
  <si>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</si>
  <si>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</si>
  <si>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</si>
  <si>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</si>
  <si>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</si>
  <si>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</si>
  <si>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</si>
  <si>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</si>
  <si>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</si>
  <si>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</si>
  <si>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</si>
  <si>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</si>
  <si>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</si>
  <si>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</si>
  <si>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</si>
  <si>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</si>
  <si>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</si>
  <si>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</si>
  <si>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</si>
  <si>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</si>
  <si>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</si>
  <si>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</si>
  <si>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</si>
  <si>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</si>
  <si>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</si>
  <si>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</si>
  <si>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</si>
  <si>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</si>
  <si>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</si>
  <si>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</si>
  <si>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</si>
  <si>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</si>
  <si>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</si>
  <si>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</si>
  <si>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</si>
  <si>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</si>
  <si>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</si>
  <si>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</si>
  <si>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</si>
  <si>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</si>
  <si>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</si>
  <si>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</si>
  <si>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</si>
  <si>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</si>
  <si>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</si>
  <si>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</si>
  <si>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</si>
  <si>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</si>
  <si>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</si>
  <si>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</si>
  <si>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</si>
  <si>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</si>
  <si>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</si>
  <si>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</si>
  <si>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</si>
  <si>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</si>
  <si>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</si>
  <si>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</si>
  <si>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</si>
  <si>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</si>
  <si>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</si>
  <si>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</si>
  <si>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</si>
  <si>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</si>
  <si>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</si>
  <si>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</si>
  <si>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</si>
  <si>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</si>
  <si>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</si>
  <si>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</si>
  <si>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</si>
  <si>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</si>
  <si>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</si>
  <si>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</si>
  <si>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</si>
  <si>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</si>
  <si>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</si>
  <si>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</si>
  <si>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</si>
  <si>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</si>
  <si>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</si>
  <si>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</si>
  <si>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</si>
  <si>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</si>
  <si>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</si>
  <si>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</si>
  <si>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</si>
  <si>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</si>
  <si>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</si>
  <si>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</si>
  <si>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</si>
  <si>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</si>
  <si>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</si>
  <si>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</si>
  <si>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</si>
  <si>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</si>
  <si>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</si>
  <si>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</si>
  <si>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</si>
  <si>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</si>
  <si>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</si>
  <si>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</si>
  <si>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</si>
  <si>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</si>
  <si>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</si>
  <si>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</si>
  <si>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</si>
  <si>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</si>
  <si>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</si>
  <si>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</si>
  <si>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</si>
  <si>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</si>
  <si>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</si>
  <si>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</si>
  <si>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</si>
  <si>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</si>
  <si>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</si>
  <si>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</si>
  <si>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</si>
  <si>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</si>
  <si>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</si>
  <si>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</si>
  <si>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</si>
  <si>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</si>
  <si>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</si>
  <si>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</si>
  <si>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</si>
  <si>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</si>
  <si>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</si>
  <si>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</si>
  <si>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</si>
  <si>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</si>
  <si>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</si>
  <si>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</si>
  <si>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</si>
  <si>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</si>
  <si>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</si>
  <si>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</si>
  <si>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</si>
  <si>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</si>
  <si>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</si>
  <si>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</si>
  <si>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</si>
  <si>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</si>
  <si>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</si>
  <si>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</si>
  <si>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</si>
  <si>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</si>
  <si>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</si>
  <si>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</si>
  <si>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</si>
  <si>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</si>
  <si>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</si>
  <si>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</si>
  <si>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</si>
  <si>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</si>
  <si>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</si>
  <si>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</si>
  <si>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</si>
  <si>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</si>
  <si>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</si>
  <si>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</si>
  <si>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</si>
  <si>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</si>
  <si>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</si>
  <si>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</si>
  <si>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</si>
  <si>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</si>
  <si>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</si>
  <si>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</si>
  <si>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</si>
  <si>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</si>
  <si>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</si>
  <si>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</si>
  <si>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</si>
  <si>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</si>
  <si>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</si>
  <si>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</si>
  <si>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</si>
  <si>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</si>
  <si>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</si>
  <si>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</si>
  <si>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</si>
  <si>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</si>
  <si>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</si>
  <si>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</si>
  <si>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</si>
  <si>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</si>
  <si>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</si>
  <si>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</si>
  <si>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</si>
  <si>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</si>
  <si>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</si>
  <si>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</si>
  <si>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</si>
  <si>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</si>
  <si>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</si>
  <si>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</si>
  <si>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</si>
  <si>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</si>
  <si>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</si>
  <si>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</si>
  <si>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</si>
  <si>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</si>
  <si>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</si>
  <si>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</si>
  <si>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</si>
  <si>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</si>
  <si>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</si>
  <si>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</si>
  <si>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</si>
  <si>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</si>
  <si>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</si>
  <si>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</si>
  <si>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</si>
  <si>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</si>
  <si>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</si>
  <si>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</si>
  <si>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</si>
  <si>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</si>
  <si>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</si>
  <si>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</si>
  <si>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</si>
  <si>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</si>
  <si>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</si>
  <si>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</si>
  <si>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</si>
  <si>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</si>
  <si>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</si>
  <si>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</si>
  <si>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</si>
  <si>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</si>
  <si>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</si>
  <si>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</si>
  <si>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</si>
  <si>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</si>
  <si>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</si>
  <si>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</si>
  <si>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</si>
  <si>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</si>
  <si>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</si>
  <si>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</si>
  <si>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</si>
  <si>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</si>
  <si>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</si>
  <si>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</si>
  <si>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</si>
  <si>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</si>
  <si>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</si>
  <si>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</si>
  <si>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</si>
  <si>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</si>
  <si>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</si>
  <si>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</si>
  <si>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</si>
  <si>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</si>
  <si>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</si>
  <si>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</si>
  <si>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</si>
  <si>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</si>
  <si>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</si>
  <si>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</si>
  <si>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</si>
  <si>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</si>
  <si>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</si>
  <si>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</si>
  <si>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</si>
  <si>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</si>
  <si>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</si>
  <si>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</si>
  <si>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</si>
  <si>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</si>
  <si>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</si>
  <si>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</si>
  <si>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</si>
  <si>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</si>
  <si>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</si>
  <si>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</si>
  <si>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</si>
  <si>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</si>
  <si>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</si>
  <si>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</si>
  <si>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</si>
  <si>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</si>
  <si>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</si>
  <si>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</si>
  <si>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</si>
  <si>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</si>
  <si>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</si>
  <si>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</si>
  <si>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</si>
  <si>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</si>
  <si>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</si>
  <si>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</si>
  <si>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</si>
  <si>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</si>
  <si>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</si>
  <si>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</si>
  <si>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</si>
  <si>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</si>
  <si>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</si>
  <si>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</si>
  <si>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</si>
  <si>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</si>
  <si>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</si>
  <si>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</si>
  <si>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</si>
  <si>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</si>
  <si>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</si>
  <si>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</si>
  <si>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</si>
  <si>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</si>
  <si>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</si>
  <si>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</si>
  <si>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</si>
  <si>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</si>
  <si>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</si>
  <si>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</si>
  <si>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</si>
  <si>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</si>
  <si>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</si>
  <si>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</si>
  <si>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</si>
  <si>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</si>
  <si>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</si>
  <si>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</si>
  <si>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</si>
  <si>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</si>
  <si>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</si>
  <si>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</si>
  <si>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</si>
  <si>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</si>
  <si>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</si>
  <si>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</si>
  <si>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</si>
  <si>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</si>
  <si>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</si>
  <si>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</si>
  <si>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</si>
  <si>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</si>
  <si>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</si>
  <si>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</si>
  <si>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</si>
  <si>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</si>
  <si>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</si>
  <si>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</si>
  <si>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</si>
  <si>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</si>
  <si>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</si>
  <si>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</si>
  <si>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</si>
  <si>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</si>
  <si>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</si>
  <si>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</si>
  <si>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</si>
  <si>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</si>
  <si>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</si>
  <si>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</si>
  <si>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</si>
  <si>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</si>
  <si>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</si>
  <si>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</si>
  <si>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</si>
  <si>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</si>
  <si>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</si>
  <si>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</si>
  <si>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</si>
  <si>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</si>
  <si>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</si>
  <si>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</si>
  <si>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</si>
  <si>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</si>
  <si>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</si>
  <si>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</si>
  <si>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</si>
  <si>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</si>
  <si>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</si>
  <si>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</si>
  <si>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</si>
  <si>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</si>
  <si>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</si>
  <si>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</si>
  <si>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</si>
  <si>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</si>
  <si>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</si>
  <si>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</si>
  <si>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</si>
  <si>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</si>
  <si>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</si>
  <si>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</si>
  <si>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</si>
  <si>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</si>
  <si>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</si>
  <si>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</si>
  <si>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</si>
  <si>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</si>
  <si>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</si>
  <si>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</si>
  <si>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</si>
  <si>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</si>
  <si>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</si>
  <si>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</si>
  <si>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</si>
  <si>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</si>
  <si>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</si>
  <si>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</si>
  <si>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</si>
  <si>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</si>
  <si>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</si>
  <si>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</si>
  <si>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</si>
  <si>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</si>
  <si>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</si>
  <si>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</si>
  <si>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</si>
  <si>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</si>
  <si>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</si>
  <si>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</si>
  <si>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</si>
  <si>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</si>
  <si>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</si>
  <si>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</si>
  <si>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</si>
  <si>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</si>
  <si>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</si>
  <si>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</si>
  <si>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</si>
  <si>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</si>
  <si>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</si>
  <si>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</si>
  <si>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</si>
  <si>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</si>
  <si>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</si>
  <si>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</si>
  <si>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</si>
  <si>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</si>
  <si>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</si>
  <si>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</si>
  <si>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</si>
  <si>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</si>
  <si>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</si>
  <si>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</si>
  <si>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</si>
  <si>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</si>
  <si>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</si>
  <si>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</si>
  <si>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</si>
  <si>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</si>
  <si>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</si>
  <si>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</si>
  <si>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</si>
  <si>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</si>
  <si>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</si>
  <si>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</si>
  <si>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</si>
  <si>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</si>
  <si>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</si>
  <si>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</si>
  <si>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</si>
  <si>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</si>
  <si>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</si>
  <si>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</si>
  <si>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</si>
  <si>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</si>
  <si>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</si>
  <si>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</si>
  <si>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</si>
  <si>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</si>
  <si>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</si>
  <si>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</si>
  <si>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</si>
  <si>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</si>
  <si>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</si>
  <si>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</si>
  <si>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</si>
  <si>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</si>
  <si>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</si>
  <si>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</si>
  <si>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</si>
  <si>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</si>
  <si>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</si>
  <si>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</si>
  <si>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</si>
  <si>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</si>
  <si>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</si>
  <si>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</si>
  <si>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</si>
  <si>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</si>
  <si>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</si>
  <si>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</si>
  <si>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</si>
  <si>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</si>
  <si>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</si>
  <si>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</si>
  <si>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</si>
  <si>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</si>
  <si>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</si>
  <si>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</si>
  <si>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</si>
  <si>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</si>
  <si>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</si>
  <si>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</si>
  <si>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</si>
  <si>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</si>
  <si>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</si>
  <si>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</si>
  <si>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</si>
  <si>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</si>
  <si>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</si>
  <si>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</si>
  <si>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</si>
  <si>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</si>
  <si>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</si>
  <si>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</si>
  <si>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</si>
  <si>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</si>
  <si>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</si>
  <si>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</si>
  <si>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</si>
  <si>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</si>
  <si>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</si>
  <si>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</si>
  <si>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</si>
  <si>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</si>
  <si>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</si>
  <si>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</si>
  <si>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</si>
  <si>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</si>
  <si>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</si>
  <si>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</si>
  <si>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</si>
  <si>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</si>
  <si>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</si>
  <si>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</si>
  <si>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</si>
  <si>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</si>
  <si>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</si>
  <si>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</si>
  <si>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</si>
  <si>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</si>
  <si>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</si>
  <si>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</si>
  <si>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</si>
  <si>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</si>
  <si>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</si>
  <si>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</si>
  <si>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</si>
  <si>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</si>
  <si>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</si>
  <si>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</si>
  <si>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</si>
  <si>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</si>
  <si>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</si>
  <si>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</si>
  <si>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</si>
  <si>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</si>
  <si>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</si>
  <si>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</si>
  <si>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</si>
  <si>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</si>
  <si>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</si>
  <si>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</si>
  <si>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</si>
  <si>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</si>
  <si>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</si>
  <si>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</si>
  <si>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</si>
  <si>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</si>
  <si>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</si>
  <si>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</si>
  <si>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</si>
  <si>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</si>
  <si>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</si>
  <si>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</si>
  <si>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</si>
  <si>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</si>
  <si>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</si>
  <si>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</si>
  <si>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</si>
  <si>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</si>
  <si>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</si>
  <si>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</si>
  <si>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</si>
  <si>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</si>
  <si>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</si>
  <si>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</si>
  <si>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</si>
  <si>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</si>
  <si>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</si>
  <si>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</si>
  <si>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</si>
  <si>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</si>
  <si>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</si>
  <si>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</si>
  <si>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</si>
  <si>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</si>
  <si>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</si>
  <si>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</si>
  <si>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</si>
  <si>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</si>
  <si>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</si>
  <si>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</si>
  <si>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</si>
  <si>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</si>
  <si>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</si>
  <si>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</si>
  <si>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</si>
  <si>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</si>
  <si>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</si>
  <si>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</si>
  <si>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</si>
  <si>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</si>
  <si>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</si>
  <si>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</si>
  <si>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</si>
  <si>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</si>
  <si>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</si>
  <si>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</si>
  <si>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</si>
  <si>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</si>
  <si>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</si>
  <si>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</si>
  <si>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</si>
  <si>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</si>
  <si>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</si>
  <si>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</si>
  <si>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</si>
  <si>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</si>
  <si>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</si>
  <si>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</si>
  <si>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</si>
  <si>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</si>
  <si>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</si>
  <si>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</si>
  <si>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</si>
  <si>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</si>
  <si>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</si>
  <si>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</si>
  <si>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</si>
  <si>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</si>
  <si>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</si>
  <si>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</si>
  <si>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</si>
  <si>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</si>
  <si>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</si>
  <si>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</si>
  <si>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</si>
  <si>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</si>
  <si>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</si>
  <si>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</si>
  <si>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</si>
  <si>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</si>
  <si>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</si>
  <si>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</si>
  <si>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</si>
  <si>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</si>
  <si>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</si>
  <si>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</si>
  <si>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</si>
  <si>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</si>
  <si>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</si>
  <si>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</si>
  <si>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</si>
  <si>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</si>
  <si>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</si>
  <si>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</si>
  <si>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</si>
  <si>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</si>
  <si>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</si>
  <si>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</si>
  <si>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</si>
  <si>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</si>
  <si>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</si>
  <si>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</si>
  <si>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</si>
  <si>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</si>
  <si>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</si>
  <si>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</si>
  <si>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</si>
  <si>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</si>
  <si>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</si>
  <si>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</si>
  <si>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</si>
  <si>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</si>
  <si>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</si>
  <si>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</si>
  <si>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</si>
  <si>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</si>
  <si>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</si>
  <si>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</si>
  <si>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</si>
  <si>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</si>
  <si>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</si>
  <si>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</si>
  <si>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</si>
  <si>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</si>
  <si>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</si>
  <si>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</si>
  <si>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</si>
  <si>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</si>
  <si>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</si>
  <si>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</si>
  <si>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</si>
  <si>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</si>
  <si>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</si>
  <si>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</si>
  <si>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</si>
  <si>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</si>
  <si>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</si>
  <si>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</si>
  <si>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</si>
  <si>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</si>
  <si>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</si>
  <si>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</si>
  <si>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</si>
  <si>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</si>
  <si>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</si>
  <si>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</si>
  <si>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</si>
  <si>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</si>
  <si>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</si>
  <si>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</si>
  <si>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</si>
  <si>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</si>
  <si>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</si>
  <si>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</si>
  <si>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</si>
  <si>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</si>
  <si>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</si>
  <si>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</si>
  <si>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</si>
  <si>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</si>
  <si>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</si>
  <si>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</si>
  <si>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</si>
  <si>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</si>
  <si>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</si>
  <si>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</si>
  <si>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</si>
  <si>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</si>
  <si>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</si>
  <si>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</si>
  <si>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</si>
  <si>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</si>
  <si>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</si>
  <si>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</si>
  <si>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</si>
  <si>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</si>
  <si>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</si>
  <si>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</si>
  <si>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</si>
  <si>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</si>
  <si>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</si>
  <si>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</si>
  <si>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</si>
  <si>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</si>
  <si>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</si>
  <si>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</si>
  <si>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</si>
  <si>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</si>
  <si>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</si>
  <si>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</si>
  <si>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</si>
  <si>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</si>
  <si>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</si>
  <si>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</si>
  <si>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</si>
  <si>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</si>
  <si>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</si>
  <si>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</si>
  <si>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</si>
  <si>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</si>
  <si>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</si>
  <si>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</si>
  <si>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</si>
  <si>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</si>
  <si>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</si>
  <si>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</si>
  <si>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</si>
  <si>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</si>
  <si>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</si>
  <si>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</si>
  <si>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</si>
  <si>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</si>
  <si>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</si>
  <si>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</si>
  <si>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</si>
  <si>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</si>
  <si>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</si>
  <si>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</si>
  <si>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</si>
  <si>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</si>
  <si>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</si>
  <si>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</si>
  <si>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</si>
  <si>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</si>
  <si>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</si>
  <si>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</si>
  <si>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</si>
  <si>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</si>
  <si>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</si>
  <si>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</si>
  <si>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</si>
  <si>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</si>
  <si>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</si>
  <si>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</si>
  <si>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</si>
  <si>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</si>
  <si>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</si>
  <si>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</si>
  <si>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</si>
  <si>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</si>
  <si>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</si>
  <si>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</si>
  <si>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</si>
  <si>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</si>
  <si>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</si>
  <si>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</si>
  <si>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</si>
  <si>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</si>
  <si>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</si>
  <si>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</si>
  <si>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</si>
  <si>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</si>
  <si>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</si>
  <si>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</si>
  <si>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</si>
  <si>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</si>
  <si>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</si>
  <si>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</si>
  <si>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</si>
  <si>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</si>
  <si>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</si>
  <si>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</si>
  <si>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</si>
  <si>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</si>
  <si>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</si>
  <si>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</si>
  <si>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</si>
  <si>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</si>
  <si>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</si>
  <si>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</si>
  <si>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</si>
  <si>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</si>
  <si>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</si>
  <si>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</si>
  <si>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</si>
  <si>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</si>
  <si>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</si>
  <si>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</si>
  <si>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</si>
  <si>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</si>
  <si>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</si>
  <si>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</si>
  <si>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</si>
  <si>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</si>
  <si>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</si>
  <si>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</si>
  <si>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</si>
  <si>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</si>
  <si>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</si>
  <si>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</si>
  <si>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</si>
  <si>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</si>
  <si>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</si>
  <si>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</si>
  <si>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</si>
  <si>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</si>
  <si>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</si>
  <si>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</si>
  <si>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</si>
  <si>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</si>
  <si>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</si>
  <si>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</si>
  <si>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</si>
  <si>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</si>
  <si>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</si>
  <si>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</si>
  <si>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</si>
  <si>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</si>
  <si>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</si>
  <si>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</si>
  <si>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</si>
  <si>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</si>
  <si>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</si>
  <si>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</si>
  <si>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</si>
  <si>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</si>
  <si>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</si>
  <si>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</si>
  <si>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</si>
  <si>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</si>
  <si>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</si>
  <si>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</si>
  <si>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</si>
  <si>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</si>
  <si>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</si>
  <si>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</si>
  <si>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</si>
  <si>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</si>
  <si>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</si>
  <si>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</si>
  <si>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</si>
  <si>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</si>
  <si>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</si>
  <si>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</si>
  <si>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</si>
  <si>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</si>
  <si>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</si>
  <si>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</si>
  <si>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</si>
  <si>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</si>
  <si>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</si>
  <si>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</si>
  <si>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</si>
  <si>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</si>
  <si>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</si>
  <si>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</si>
  <si>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</si>
  <si>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</si>
  <si>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</si>
  <si>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</si>
  <si>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</si>
  <si>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</si>
  <si>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</si>
  <si>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</si>
  <si>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</si>
  <si>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</si>
  <si>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</si>
  <si>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</si>
  <si>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</si>
  <si>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</si>
  <si>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</si>
  <si>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</si>
  <si>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</si>
  <si>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</si>
  <si>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</si>
  <si>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</si>
  <si>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</si>
  <si>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</si>
  <si>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</si>
  <si>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</si>
  <si>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</si>
  <si>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</si>
  <si>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</si>
  <si>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</si>
  <si>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</si>
  <si>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</si>
  <si>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</si>
  <si>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</si>
  <si>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</si>
  <si>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</si>
  <si>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</si>
  <si>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</si>
  <si>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</si>
  <si>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</si>
  <si>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</si>
  <si>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</si>
  <si>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</si>
  <si>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</si>
  <si>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</si>
  <si>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</si>
  <si>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</si>
  <si>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</si>
  <si>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</si>
  <si>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</si>
  <si>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</si>
  <si>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</si>
  <si>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</si>
  <si>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</si>
  <si>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</si>
  <si>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</si>
  <si>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</si>
  <si>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</si>
  <si>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</si>
  <si>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</si>
  <si>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</si>
  <si>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</si>
  <si>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</si>
  <si>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</si>
  <si>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</si>
  <si>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</si>
  <si>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</si>
  <si>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</si>
  <si>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</si>
  <si>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</si>
  <si>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</si>
  <si>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</si>
  <si>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</si>
  <si>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</si>
  <si>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</si>
  <si>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</si>
  <si>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</si>
  <si>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</si>
  <si>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</si>
  <si>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</si>
  <si>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</si>
  <si>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</si>
  <si>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</si>
  <si>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</si>
  <si>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</si>
  <si>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</si>
  <si>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</si>
  <si>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</si>
  <si>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</si>
  <si>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</si>
  <si>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</si>
  <si>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</si>
  <si>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</si>
  <si>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</si>
  <si>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</si>
  <si>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</si>
  <si>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</si>
  <si>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</si>
  <si>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</si>
  <si>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</si>
  <si>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</si>
  <si>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</si>
  <si>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</si>
  <si>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</si>
  <si>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</si>
  <si>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</si>
  <si>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</si>
  <si>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</si>
  <si>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</si>
  <si>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</si>
  <si>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</si>
  <si>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</si>
  <si>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</si>
  <si>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</si>
  <si>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</si>
  <si>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</si>
  <si>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</si>
  <si>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</si>
  <si>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</si>
  <si>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</si>
  <si>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</si>
  <si>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</si>
  <si>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</si>
  <si>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</si>
  <si>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</si>
  <si>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</si>
  <si>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</si>
  <si>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</si>
  <si>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</si>
  <si>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</si>
  <si>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</si>
  <si>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</si>
  <si>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</si>
  <si>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</si>
  <si>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</si>
  <si>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</si>
  <si>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</si>
  <si>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</si>
  <si>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</si>
  <si>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</si>
  <si>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</si>
  <si>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</si>
  <si>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</si>
  <si>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</si>
  <si>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</si>
  <si>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</si>
  <si>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</si>
  <si>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</si>
  <si>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</si>
  <si>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</si>
  <si>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</si>
  <si>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</si>
  <si>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</si>
  <si>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</si>
  <si>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</si>
  <si>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</si>
  <si>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</si>
  <si>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</si>
  <si>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</si>
  <si>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</si>
  <si>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</si>
  <si>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</si>
  <si>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</si>
  <si>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</si>
  <si>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</si>
  <si>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</si>
  <si>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</si>
  <si>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</si>
  <si>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</si>
  <si>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</si>
  <si>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</si>
  <si>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</si>
  <si>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</si>
  <si>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</si>
  <si>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</si>
  <si>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</si>
  <si>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</si>
  <si>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</si>
  <si>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</si>
  <si>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</si>
  <si>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</si>
  <si>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</si>
  <si>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</si>
  <si>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</si>
  <si>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</si>
  <si>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</si>
  <si>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</si>
  <si>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</si>
  <si>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</si>
  <si>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</si>
  <si>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</si>
  <si>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</si>
  <si>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</si>
  <si>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</si>
  <si>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</si>
  <si>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</si>
  <si>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</si>
  <si>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</si>
  <si>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</si>
  <si>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</si>
  <si>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</si>
  <si>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</si>
  <si>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</si>
  <si>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</si>
  <si>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</si>
  <si>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</si>
  <si>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</si>
  <si>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</si>
  <si>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</si>
  <si>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</si>
  <si>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</si>
  <si>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</si>
  <si>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</si>
  <si>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</si>
  <si>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</si>
  <si>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</si>
  <si>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</si>
  <si>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</si>
  <si>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</si>
  <si>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</si>
  <si>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</si>
  <si>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</si>
  <si>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</si>
  <si>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</si>
  <si>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</si>
  <si>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</si>
  <si>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</si>
  <si>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</si>
  <si>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</si>
  <si>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</si>
  <si>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</si>
  <si>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</si>
  <si>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</si>
  <si>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</si>
  <si>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</si>
  <si>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</si>
  <si>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</si>
  <si>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</si>
  <si>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</si>
  <si>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</si>
  <si>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</si>
  <si>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</si>
  <si>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</si>
  <si>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</si>
  <si>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</si>
  <si>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</si>
  <si>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</si>
  <si>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</si>
  <si>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</si>
  <si>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</si>
  <si>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</si>
  <si>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</si>
  <si>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</si>
  <si>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</si>
  <si>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</si>
  <si>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</si>
  <si>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</si>
  <si>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</si>
  <si>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</si>
  <si>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</si>
  <si>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</si>
  <si>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</si>
  <si>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</si>
  <si>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</si>
  <si>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</si>
  <si>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</si>
  <si>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</si>
  <si>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</si>
  <si>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</si>
  <si>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</si>
  <si>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</si>
  <si>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</si>
  <si>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</si>
  <si>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</si>
  <si>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</si>
  <si>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</si>
  <si>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</si>
  <si>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</si>
  <si>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</si>
  <si>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</si>
  <si>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</si>
  <si>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</si>
  <si>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</si>
  <si>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</si>
  <si>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</si>
  <si>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</si>
  <si>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</si>
  <si>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</si>
  <si>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</si>
  <si>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</si>
  <si>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</si>
  <si>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</si>
  <si>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</si>
  <si>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</si>
  <si>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</si>
  <si>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</si>
  <si>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</si>
  <si>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</si>
  <si>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</si>
  <si>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</si>
  <si>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</si>
  <si>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</si>
  <si>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</si>
  <si>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</si>
  <si>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</si>
  <si>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</si>
  <si>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</si>
  <si>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</si>
  <si>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</si>
  <si>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</si>
  <si>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</si>
  <si>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</si>
  <si>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</si>
  <si>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</si>
  <si>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</si>
  <si>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</si>
  <si>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</si>
  <si>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</si>
  <si>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</si>
  <si>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</si>
  <si>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</si>
  <si>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</si>
  <si>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</si>
  <si>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</si>
  <si>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</si>
  <si>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</si>
  <si>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</si>
  <si>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</si>
  <si>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</si>
  <si>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</si>
  <si>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</si>
  <si>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</si>
  <si>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</si>
  <si>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</si>
  <si>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</si>
  <si>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</si>
  <si>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</si>
  <si>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</si>
  <si>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</si>
  <si>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</si>
  <si>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</si>
  <si>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</si>
  <si>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</si>
  <si>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</si>
  <si>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</si>
  <si>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</si>
  <si>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</si>
  <si>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</si>
  <si>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</si>
  <si>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</si>
  <si>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</si>
  <si>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</si>
  <si>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</si>
  <si>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</si>
  <si>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</si>
  <si>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</si>
  <si>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</si>
  <si>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</si>
  <si>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</si>
  <si>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</si>
  <si>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</si>
  <si>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</si>
  <si>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</si>
  <si>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</si>
  <si>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</si>
  <si>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</si>
  <si>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</si>
  <si>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</si>
  <si>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</si>
  <si>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</si>
  <si>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</si>
  <si>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</si>
  <si>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</si>
  <si>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</si>
  <si>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</si>
  <si>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</si>
  <si>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</si>
  <si>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</si>
  <si>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</si>
  <si>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</si>
  <si>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</si>
  <si>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</si>
  <si>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</si>
  <si>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</si>
  <si>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</si>
  <si>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</si>
  <si>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</si>
  <si>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</si>
  <si>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</si>
  <si>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</si>
  <si>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</si>
  <si>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</si>
  <si>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</si>
  <si>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</si>
  <si>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</si>
  <si>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</si>
  <si>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</si>
  <si>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</si>
  <si>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</si>
  <si>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</si>
  <si>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</si>
  <si>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</si>
  <si>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</si>
  <si>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</si>
  <si>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</si>
  <si>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</si>
  <si>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</si>
  <si>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</si>
  <si>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</si>
  <si>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</si>
  <si>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</si>
  <si>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</si>
  <si>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</si>
  <si>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</si>
  <si>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</si>
  <si>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</si>
  <si>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</si>
  <si>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</si>
  <si>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</si>
  <si>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</si>
  <si>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</si>
  <si>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</si>
  <si>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</si>
  <si>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</si>
  <si>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</si>
  <si>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</si>
  <si>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</si>
  <si>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</si>
  <si>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</si>
  <si>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</si>
  <si>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</si>
  <si>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</si>
  <si>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</si>
  <si>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</si>
  <si>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</si>
  <si>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</si>
  <si>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</si>
  <si>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</si>
  <si>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</si>
  <si>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</si>
  <si>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</si>
  <si>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</si>
  <si>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</si>
  <si>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</si>
  <si>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</si>
  <si>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</si>
  <si>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</si>
  <si>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</si>
  <si>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</si>
  <si>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</si>
  <si>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</si>
  <si>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</si>
  <si>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</si>
  <si>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</si>
  <si>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</si>
  <si>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</si>
  <si>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</si>
  <si>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</si>
  <si>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</si>
  <si>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</si>
  <si>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</si>
  <si>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</si>
  <si>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</si>
  <si>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</si>
  <si>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</si>
  <si>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</si>
  <si>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</si>
  <si>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</si>
  <si>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</si>
  <si>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</si>
  <si>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</si>
  <si>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</si>
  <si>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</si>
  <si>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</si>
  <si>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</si>
  <si>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</si>
  <si>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</si>
  <si>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</si>
  <si>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</si>
  <si>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</si>
  <si>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</si>
  <si>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</si>
  <si>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</si>
  <si>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</si>
  <si>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</si>
  <si>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</si>
  <si>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</si>
  <si>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</si>
  <si>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</si>
  <si>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</si>
  <si>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</si>
  <si>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</si>
  <si>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</si>
  <si>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</si>
  <si>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</si>
  <si>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</si>
  <si>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</si>
  <si>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</si>
  <si>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</si>
  <si>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</si>
  <si>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</si>
  <si>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</si>
  <si>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</si>
  <si>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</si>
  <si>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</si>
  <si>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</si>
  <si>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</si>
  <si>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</si>
  <si>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</si>
  <si>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</si>
  <si>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</si>
  <si>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</si>
  <si>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</si>
  <si>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</si>
  <si>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</si>
  <si>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</si>
  <si>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</si>
  <si>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</si>
  <si>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</si>
  <si>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</si>
  <si>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</si>
  <si>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</si>
  <si>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</si>
  <si>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</si>
  <si>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</si>
  <si>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</si>
  <si>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</si>
  <si>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</si>
  <si>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</si>
  <si>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</si>
  <si>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</si>
  <si>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</si>
  <si>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</si>
  <si>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</si>
  <si>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</si>
  <si>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</si>
  <si>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</si>
  <si>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</si>
  <si>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</si>
  <si>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</si>
  <si>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</si>
  <si>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</si>
  <si>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</si>
  <si>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</si>
  <si>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</si>
  <si>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</si>
  <si>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</si>
  <si>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</si>
  <si>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</si>
  <si>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</si>
  <si>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</si>
  <si>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</si>
  <si>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</si>
  <si>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</si>
  <si>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</si>
  <si>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</si>
  <si>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</si>
  <si>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</si>
  <si>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</si>
  <si>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</si>
  <si>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</si>
  <si>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</si>
  <si>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</si>
  <si>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</si>
  <si>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</si>
  <si>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</si>
  <si>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</si>
  <si>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</si>
  <si>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</si>
  <si>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</si>
  <si>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</si>
  <si>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</si>
  <si>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</si>
  <si>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</si>
  <si>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</si>
  <si>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</si>
  <si>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</si>
  <si>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</si>
  <si>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</si>
  <si>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</si>
  <si>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</si>
  <si>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</si>
  <si>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</si>
  <si>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</si>
  <si>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</si>
  <si>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</si>
  <si>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</si>
  <si>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</si>
  <si>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</si>
  <si>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</si>
  <si>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</si>
  <si>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</si>
  <si>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</si>
  <si>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</si>
  <si>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</si>
  <si>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</si>
  <si>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</si>
  <si>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</si>
  <si>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</si>
  <si>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</si>
  <si>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</si>
  <si>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</si>
  <si>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</si>
  <si>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</si>
  <si>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</si>
  <si>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</si>
  <si>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</si>
  <si>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</si>
  <si>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</si>
  <si>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</si>
  <si>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</si>
  <si>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</si>
  <si>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</si>
  <si>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</si>
  <si>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</si>
  <si>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</si>
  <si>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</si>
  <si>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</si>
  <si>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</si>
  <si>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</si>
  <si>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</si>
  <si>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</si>
  <si>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</si>
  <si>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</si>
  <si>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</si>
  <si>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</si>
  <si>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</si>
  <si>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</si>
  <si>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</si>
  <si>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</si>
  <si>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</si>
  <si>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</si>
  <si>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</si>
  <si>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</si>
  <si>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</si>
  <si>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</si>
  <si>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</si>
  <si>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</si>
  <si>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</si>
  <si>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</si>
  <si>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</si>
  <si>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</si>
  <si>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</si>
  <si>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</si>
  <si>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</si>
  <si>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</si>
  <si>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</si>
  <si>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</si>
  <si>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</si>
  <si>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</si>
  <si>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</si>
  <si>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</si>
  <si>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</si>
  <si>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</si>
  <si>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</si>
  <si>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</si>
  <si>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</si>
  <si>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</si>
  <si>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</si>
  <si>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</si>
  <si>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</si>
  <si>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</si>
  <si>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</si>
  <si>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</si>
  <si>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</si>
  <si>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</si>
  <si>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</si>
  <si>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</si>
  <si>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</si>
  <si>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</si>
  <si>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</si>
  <si>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</si>
  <si>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</si>
  <si>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</si>
  <si>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</si>
  <si>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</si>
  <si>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</si>
  <si>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</si>
  <si>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</si>
  <si>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</si>
  <si>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</si>
  <si>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</si>
  <si>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</si>
  <si>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</si>
  <si>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</si>
  <si>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</si>
  <si>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</si>
  <si>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</si>
  <si>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</si>
  <si>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</si>
  <si>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</si>
  <si>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</si>
  <si>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</si>
  <si>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</si>
  <si>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</si>
  <si>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</si>
  <si>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</si>
  <si>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</si>
  <si>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</si>
  <si>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</si>
  <si>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</si>
  <si>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</si>
  <si>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</si>
  <si>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</si>
  <si>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</si>
  <si>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</si>
  <si>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</si>
  <si>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</si>
  <si>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</si>
  <si>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</si>
  <si>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</si>
  <si>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</si>
  <si>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</si>
  <si>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</si>
  <si>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</si>
  <si>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</si>
  <si>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</si>
  <si>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</si>
  <si>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</si>
  <si>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</si>
  <si>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</si>
  <si>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</si>
  <si>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</si>
  <si>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</si>
  <si>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</si>
  <si>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</si>
  <si>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</si>
  <si>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</si>
  <si>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</si>
  <si>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</si>
  <si>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</si>
  <si>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</si>
  <si>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</si>
  <si>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</si>
  <si>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</si>
  <si>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</si>
  <si>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</si>
  <si>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</si>
  <si>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</si>
  <si>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</si>
  <si>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</si>
  <si>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</si>
  <si>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</si>
  <si>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</si>
  <si>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</si>
  <si>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</si>
  <si>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</si>
  <si>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</si>
  <si>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</si>
  <si>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</si>
  <si>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</si>
  <si>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</si>
  <si>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</si>
  <si>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</si>
  <si>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</si>
  <si>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</si>
  <si>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</si>
  <si>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</si>
  <si>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</si>
  <si>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</si>
  <si>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</si>
  <si>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</si>
  <si>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</si>
  <si>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</si>
  <si>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</si>
  <si>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</si>
  <si>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</si>
  <si>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</si>
  <si>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</si>
  <si>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</si>
  <si>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</si>
  <si>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</si>
  <si>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</si>
  <si>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</si>
  <si>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</si>
  <si>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</si>
  <si>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</si>
  <si>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</si>
  <si>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</si>
  <si>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</si>
  <si>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</si>
  <si>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</si>
  <si>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</si>
  <si>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</si>
  <si>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</si>
  <si>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</si>
  <si>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</si>
  <si>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</si>
  <si>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</si>
  <si>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</si>
  <si>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</si>
  <si>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</si>
  <si>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</si>
  <si>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</si>
  <si>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</si>
  <si>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</si>
  <si>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</si>
  <si>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</si>
  <si>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</si>
  <si>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</si>
  <si>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</si>
  <si>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</si>
  <si>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</si>
  <si>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</si>
  <si>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</si>
  <si>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</si>
  <si>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</si>
  <si>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</si>
  <si>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</si>
  <si>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</si>
  <si>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</si>
  <si>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</si>
  <si>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</si>
  <si>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</si>
  <si>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</si>
  <si>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</si>
  <si>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</si>
  <si>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</si>
  <si>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</si>
  <si>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</si>
  <si>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</si>
  <si>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</si>
  <si>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</si>
  <si>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</si>
  <si>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</si>
  <si>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</si>
  <si>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</si>
  <si>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</si>
  <si>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</si>
  <si>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</si>
  <si>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</si>
  <si>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</si>
  <si>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</si>
  <si>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</si>
  <si>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</si>
  <si>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</si>
  <si>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</si>
  <si>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</si>
  <si>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</si>
  <si>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</si>
  <si>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</si>
  <si>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</si>
  <si>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</si>
  <si>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</si>
  <si>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</si>
  <si>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</si>
  <si>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</si>
  <si>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</si>
  <si>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</si>
  <si>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</si>
  <si>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</si>
  <si>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</si>
  <si>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</si>
  <si>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</si>
  <si>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</si>
  <si>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</si>
  <si>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</si>
  <si>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</si>
  <si>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</si>
  <si>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</si>
  <si>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</si>
  <si>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</si>
  <si>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</si>
  <si>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</si>
  <si>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</si>
  <si>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</si>
  <si>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</si>
  <si>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</si>
  <si>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</si>
  <si>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</si>
  <si>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</si>
  <si>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</si>
  <si>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</si>
  <si>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</si>
  <si>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</si>
  <si>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</si>
  <si>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</si>
  <si>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</si>
  <si>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</si>
  <si>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</si>
  <si>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</si>
  <si>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</si>
  <si>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</si>
  <si>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</si>
  <si>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</si>
  <si>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</si>
  <si>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</si>
  <si>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</si>
  <si>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</si>
  <si>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</si>
  <si>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</si>
  <si>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</si>
  <si>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</si>
  <si>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</si>
  <si>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</si>
  <si>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</si>
  <si>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</si>
  <si>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</si>
  <si>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</si>
  <si>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</si>
  <si>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</si>
  <si>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</si>
  <si>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</si>
  <si>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</si>
  <si>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</si>
  <si>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</si>
  <si>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</si>
  <si>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</si>
  <si>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</si>
  <si>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</si>
  <si>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</si>
  <si>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</si>
  <si>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</si>
  <si>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</si>
  <si>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</si>
  <si>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</si>
  <si>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</si>
  <si>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</si>
  <si>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</si>
  <si>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</si>
  <si>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</si>
  <si>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</si>
  <si>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</si>
  <si>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</si>
  <si>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</si>
  <si>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</si>
  <si>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</si>
  <si>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</si>
  <si>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</si>
  <si>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</si>
  <si>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</si>
  <si>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</si>
  <si>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</si>
  <si>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</si>
  <si>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</si>
  <si>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</si>
  <si>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</si>
  <si>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</si>
  <si>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</si>
  <si>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</si>
  <si>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</si>
  <si>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</si>
  <si>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</si>
  <si>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</si>
  <si>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</si>
  <si>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</si>
  <si>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</si>
  <si>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</si>
  <si>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</si>
  <si>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</si>
  <si>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</si>
  <si>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</si>
  <si>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</si>
  <si>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</si>
  <si>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</si>
  <si>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</si>
  <si>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</si>
  <si>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</si>
  <si>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</si>
  <si>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</si>
  <si>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</si>
  <si>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</si>
  <si>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</si>
  <si>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</si>
  <si>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</si>
  <si>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</si>
  <si>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</si>
  <si>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</si>
  <si>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</si>
  <si>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</si>
  <si>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</si>
  <si>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</si>
  <si>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</si>
  <si>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</si>
  <si>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</si>
  <si>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</si>
  <si>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</si>
  <si>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</si>
  <si>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</si>
  <si>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</si>
  <si>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</si>
  <si>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</si>
  <si>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</si>
  <si>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</si>
  <si>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</si>
  <si>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</si>
  <si>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</si>
  <si>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</si>
  <si>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</si>
  <si>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</si>
  <si>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</si>
  <si>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</si>
  <si>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</si>
  <si>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</si>
  <si>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</si>
  <si>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</si>
  <si>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</si>
  <si>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</si>
  <si>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</si>
  <si>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</si>
  <si>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</si>
  <si>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</si>
  <si>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</si>
  <si>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</si>
  <si>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</si>
  <si>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</si>
  <si>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</si>
  <si>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</si>
  <si>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</si>
  <si>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</si>
  <si>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</si>
  <si>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</si>
  <si>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</si>
  <si>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</si>
  <si>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</si>
  <si>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</si>
  <si>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</si>
  <si>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</si>
  <si>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</si>
  <si>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</si>
  <si>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</si>
  <si>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</si>
  <si>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</si>
  <si>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</si>
  <si>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</si>
  <si>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</si>
  <si>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</si>
  <si>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</si>
  <si>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</si>
  <si>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</si>
  <si>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</si>
  <si>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</si>
  <si>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</si>
  <si>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</si>
  <si>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</si>
  <si>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</si>
  <si>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</si>
  <si>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</si>
  <si>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</si>
  <si>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</si>
  <si>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</si>
  <si>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</si>
  <si>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</si>
  <si>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</si>
  <si>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</si>
  <si>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</si>
  <si>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</si>
  <si>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</si>
  <si>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</si>
  <si>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</si>
  <si>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</si>
  <si>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</si>
  <si>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</si>
  <si>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</si>
  <si>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</si>
  <si>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</si>
  <si>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</si>
  <si>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</si>
  <si>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</si>
  <si>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</si>
  <si>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</si>
  <si>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</si>
  <si>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</si>
  <si>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</si>
  <si>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</si>
  <si>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</si>
  <si>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</si>
  <si>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</si>
  <si>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</si>
  <si>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</si>
  <si>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</si>
  <si>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</si>
  <si>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</si>
  <si>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</si>
  <si>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</si>
  <si>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</si>
  <si>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</si>
  <si>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</si>
  <si>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</si>
  <si>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</si>
  <si>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</si>
  <si>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</si>
  <si>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</si>
  <si>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</si>
  <si>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</si>
  <si>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</si>
  <si>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</si>
  <si>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</si>
  <si>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</si>
  <si>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</si>
  <si>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</si>
  <si>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</si>
  <si>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</si>
  <si>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</si>
  <si>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</si>
  <si>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</si>
  <si>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</si>
  <si>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</si>
  <si>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</si>
  <si>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</si>
  <si>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</si>
  <si>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</si>
  <si>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</si>
  <si>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</si>
  <si>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</si>
  <si>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</si>
  <si>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</si>
  <si>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</si>
  <si>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</si>
  <si>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</si>
  <si>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</si>
  <si>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</si>
  <si>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</si>
  <si>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</si>
  <si>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</si>
  <si>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</si>
  <si>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</si>
  <si>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</si>
  <si>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</si>
  <si>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</si>
  <si>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</si>
  <si>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</si>
  <si>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</si>
  <si>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</si>
  <si>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</si>
  <si>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</si>
  <si>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</si>
  <si>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</si>
  <si>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</si>
  <si>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</si>
  <si>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</si>
  <si>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</si>
  <si>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</si>
  <si>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</si>
  <si>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</si>
  <si>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</si>
  <si>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</si>
  <si>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</si>
  <si>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</si>
  <si>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</si>
  <si>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</si>
  <si>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</si>
  <si>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</si>
  <si>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</si>
  <si>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</si>
  <si>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</si>
  <si>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</si>
  <si>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</si>
  <si>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</si>
  <si>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</si>
  <si>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</si>
  <si>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</si>
  <si>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</si>
  <si>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</si>
  <si>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</si>
  <si>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</si>
  <si>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</si>
  <si>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</si>
  <si>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</si>
  <si>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</si>
  <si>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</si>
  <si>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</si>
  <si>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</si>
  <si>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</si>
  <si>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</si>
  <si>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</si>
  <si>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</si>
  <si>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</si>
  <si>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</si>
  <si>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</si>
  <si>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</si>
  <si>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</si>
  <si>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</si>
  <si>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</si>
  <si>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</si>
  <si>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</si>
  <si>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</si>
  <si>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</si>
  <si>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</si>
  <si>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</si>
  <si>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</si>
  <si>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</si>
  <si>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</si>
  <si>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</si>
  <si>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</si>
  <si>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</si>
  <si>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</si>
  <si>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</si>
  <si>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</si>
  <si>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</si>
  <si>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</si>
  <si>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</si>
  <si>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</si>
  <si>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</si>
  <si>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</si>
  <si>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</si>
  <si>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</si>
  <si>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</si>
  <si>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</si>
  <si>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</si>
  <si>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</si>
  <si>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</si>
  <si>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</si>
  <si>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</si>
  <si>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</si>
  <si>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</si>
  <si>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</si>
  <si>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</si>
  <si>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</si>
  <si>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</si>
  <si>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</si>
  <si>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</si>
  <si>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</si>
  <si>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</si>
  <si>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</si>
  <si>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</si>
  <si>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</si>
  <si>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</si>
  <si>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</si>
  <si>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</si>
  <si>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</si>
  <si>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</si>
  <si>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</si>
  <si>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</si>
  <si>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</si>
  <si>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</si>
  <si>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</si>
  <si>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</si>
  <si>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</si>
  <si>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</si>
  <si>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</si>
  <si>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</si>
  <si>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</si>
  <si>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</si>
  <si>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</si>
  <si>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</si>
  <si>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</si>
  <si>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</si>
  <si>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</si>
  <si>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</si>
  <si>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</si>
  <si>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</si>
  <si>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</si>
  <si>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</si>
  <si>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</si>
  <si>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</si>
  <si>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</si>
  <si>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</si>
  <si>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</si>
  <si>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</si>
  <si>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</si>
  <si>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</si>
  <si>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</si>
  <si>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</si>
  <si>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</si>
  <si>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</si>
  <si>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</si>
  <si>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</si>
  <si>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</si>
  <si>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</si>
  <si>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</si>
  <si>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</si>
  <si>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</si>
  <si>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</si>
  <si>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</si>
  <si>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</si>
  <si>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</si>
  <si>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</si>
  <si>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</si>
  <si>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</si>
  <si>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</si>
  <si>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</si>
  <si>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</si>
  <si>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</si>
  <si>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</si>
  <si>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</si>
  <si>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</si>
  <si>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</si>
  <si>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</si>
  <si>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</si>
  <si>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</si>
  <si>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</si>
  <si>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</si>
  <si>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</si>
  <si>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</si>
  <si>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</si>
  <si>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</si>
  <si>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</si>
  <si>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</si>
  <si>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</si>
  <si>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</si>
  <si>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</si>
  <si>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</si>
  <si>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</si>
  <si>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</si>
  <si>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</si>
  <si>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</si>
  <si>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</si>
  <si>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</si>
  <si>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</si>
  <si>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</si>
  <si>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</si>
  <si>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</si>
  <si>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</si>
  <si>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</si>
  <si>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</si>
  <si>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</si>
  <si>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</si>
  <si>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</si>
  <si>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</si>
  <si>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</si>
  <si>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</si>
  <si>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</si>
  <si>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</si>
  <si>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</si>
  <si>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</si>
  <si>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</si>
  <si>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</si>
  <si>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</si>
  <si>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</si>
  <si>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</si>
  <si>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</si>
  <si>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</si>
  <si>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</si>
  <si>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</si>
  <si>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</si>
  <si>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</si>
  <si>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</si>
  <si>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</si>
  <si>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</si>
  <si>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</si>
  <si>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</si>
  <si>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</si>
  <si>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</si>
  <si>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</si>
  <si>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</si>
  <si>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</si>
  <si>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</si>
  <si>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</si>
  <si>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</si>
  <si>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</si>
  <si>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</si>
  <si>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</si>
  <si>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</si>
  <si>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</si>
  <si>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</si>
  <si>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</si>
  <si>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</si>
  <si>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</si>
  <si>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</si>
  <si>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</si>
  <si>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</si>
  <si>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</si>
  <si>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</si>
  <si>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</si>
  <si>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</si>
  <si>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</si>
  <si>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</si>
  <si>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</si>
  <si>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</si>
  <si>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</si>
  <si>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</si>
  <si>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</si>
  <si>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</si>
  <si>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</si>
  <si>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</si>
  <si>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</si>
  <si>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</si>
  <si>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</si>
  <si>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</si>
  <si>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</si>
  <si>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</si>
  <si>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</si>
  <si>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</si>
  <si>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</si>
  <si>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</si>
  <si>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</si>
  <si>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</si>
  <si>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</si>
  <si>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</si>
  <si>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</si>
  <si>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</si>
  <si>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</si>
  <si>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</si>
  <si>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</si>
  <si>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</si>
  <si>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</si>
  <si>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</si>
  <si>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</si>
  <si>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</si>
  <si>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</si>
  <si>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</si>
  <si>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</si>
  <si>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</si>
  <si>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</si>
  <si>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</si>
  <si>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</si>
  <si>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</si>
  <si>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</si>
  <si>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</si>
  <si>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</si>
  <si>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</si>
  <si>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</si>
  <si>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</si>
  <si>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</si>
  <si>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</si>
  <si>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</si>
  <si>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</si>
  <si>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</si>
  <si>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</si>
  <si>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</si>
  <si>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</si>
  <si>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</si>
  <si>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</si>
  <si>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</si>
  <si>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</si>
  <si>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</si>
  <si>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</si>
  <si>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</si>
  <si>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</si>
  <si>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</si>
  <si>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</si>
  <si>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</si>
  <si>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</si>
  <si>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</si>
  <si>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</si>
  <si>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</si>
  <si>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</si>
  <si>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</si>
  <si>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</si>
  <si>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</si>
  <si>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</si>
  <si>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</si>
  <si>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</si>
  <si>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</si>
  <si>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</si>
  <si>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</si>
  <si>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</si>
  <si>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</si>
  <si>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</si>
  <si>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</si>
  <si>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</si>
  <si>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</si>
  <si>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</si>
  <si>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</si>
  <si>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</si>
  <si>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</si>
  <si>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</si>
  <si>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</si>
  <si>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</si>
  <si>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</si>
  <si>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</si>
  <si>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</si>
  <si>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</si>
  <si>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</si>
  <si>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</si>
  <si>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</si>
  <si>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</si>
  <si>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</si>
  <si>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</si>
  <si>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</si>
  <si>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</si>
  <si>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</si>
  <si>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</si>
  <si>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</si>
  <si>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</si>
  <si>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</si>
  <si>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</si>
  <si>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</si>
  <si>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</si>
  <si>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</si>
  <si>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</si>
  <si>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</si>
  <si>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</si>
  <si>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</si>
  <si>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</si>
  <si>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</si>
  <si>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</si>
  <si>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</si>
  <si>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</si>
  <si>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</si>
  <si>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</si>
  <si>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</si>
  <si>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</si>
  <si>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</si>
  <si>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</si>
  <si>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</si>
  <si>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</si>
  <si>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</si>
  <si>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</si>
  <si>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</si>
  <si>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</si>
  <si>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</si>
  <si>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</si>
  <si>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</si>
  <si>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</si>
  <si>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</si>
  <si>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</si>
  <si>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</si>
  <si>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</si>
  <si>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</si>
  <si>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</si>
  <si>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</si>
  <si>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</si>
  <si>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</si>
  <si>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</si>
  <si>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</si>
  <si>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</si>
  <si>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</si>
  <si>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</si>
  <si>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</si>
  <si>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</si>
  <si>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</si>
  <si>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</si>
  <si>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</si>
  <si>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</si>
  <si>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</si>
  <si>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</si>
  <si>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</si>
  <si>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</si>
  <si>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</si>
  <si>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</si>
  <si>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</si>
  <si>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</si>
  <si>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</si>
  <si>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</si>
  <si>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</si>
  <si>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</si>
  <si>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</si>
  <si>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</si>
  <si>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</si>
  <si>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</si>
  <si>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</si>
  <si>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</si>
  <si>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</si>
  <si>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</si>
  <si>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</si>
  <si>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</si>
  <si>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</si>
  <si>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</si>
  <si>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</si>
  <si>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</si>
  <si>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</si>
  <si>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</si>
  <si>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</si>
  <si>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</si>
  <si>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</si>
  <si>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</si>
  <si>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</si>
  <si>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</si>
  <si>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</si>
  <si>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</si>
  <si>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</si>
  <si>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</si>
  <si>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</si>
  <si>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</si>
  <si>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</si>
  <si>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</si>
  <si>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</si>
  <si>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</si>
  <si>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</si>
  <si>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</si>
  <si>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</si>
  <si>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</si>
  <si>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</si>
  <si>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</si>
  <si>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</si>
  <si>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</si>
  <si>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</si>
  <si>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</si>
  <si>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</si>
  <si>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</si>
  <si>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</si>
  <si>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</si>
  <si>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</si>
  <si>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</si>
  <si>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</si>
  <si>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</si>
  <si>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</si>
  <si>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</si>
  <si>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</si>
  <si>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</si>
  <si>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</si>
  <si>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</si>
  <si>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</si>
  <si>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</si>
  <si>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</si>
  <si>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</si>
  <si>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</si>
  <si>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</si>
  <si>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</si>
  <si>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</si>
  <si>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</si>
  <si>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</si>
  <si>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</si>
  <si>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</si>
  <si>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</si>
  <si>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</si>
  <si>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</si>
  <si>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</si>
  <si>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</si>
  <si>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</si>
  <si>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</si>
  <si>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</si>
  <si>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</si>
  <si>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</si>
  <si>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</si>
  <si>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</si>
  <si>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</si>
  <si>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</si>
  <si>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</si>
  <si>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</si>
  <si>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</si>
  <si>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</si>
  <si>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</si>
  <si>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</si>
  <si>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</si>
  <si>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</si>
  <si>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</si>
  <si>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</si>
  <si>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</si>
  <si>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</si>
  <si>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</si>
  <si>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</si>
  <si>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</si>
  <si>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</si>
  <si>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</si>
  <si>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</si>
  <si>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</si>
  <si>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</si>
  <si>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</si>
  <si>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</si>
  <si>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</si>
  <si>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</si>
  <si>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</si>
  <si>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</si>
  <si>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</si>
  <si>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</si>
  <si>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</si>
  <si>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</si>
  <si>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</si>
  <si>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</si>
  <si>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</si>
  <si>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</si>
  <si>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</si>
  <si>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</si>
  <si>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</si>
  <si>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</si>
  <si>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</si>
  <si>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</si>
  <si>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</si>
  <si>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</si>
  <si>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</si>
  <si>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</si>
  <si>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</si>
  <si>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</si>
  <si>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</si>
  <si>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</si>
  <si>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</si>
  <si>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</si>
  <si>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</si>
  <si>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</si>
  <si>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</si>
  <si>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</si>
  <si>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</si>
  <si>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</si>
  <si>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</si>
  <si>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</si>
  <si>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</si>
  <si>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</si>
  <si>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</si>
  <si>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</si>
  <si>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</si>
  <si>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</si>
  <si>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</si>
  <si>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</si>
  <si>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</si>
  <si>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</si>
  <si>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</si>
  <si>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</si>
  <si>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</si>
  <si>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</si>
  <si>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</si>
  <si>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</si>
  <si>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</si>
  <si>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</si>
  <si>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</si>
  <si>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</si>
  <si>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</si>
  <si>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</si>
  <si>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</si>
  <si>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</si>
  <si>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</si>
  <si>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</si>
  <si>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</si>
  <si>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</si>
  <si>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</si>
  <si>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</si>
  <si>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</si>
  <si>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</si>
  <si>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</si>
  <si>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</si>
  <si>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</si>
  <si>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</si>
  <si>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</si>
  <si>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</si>
  <si>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</si>
  <si>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</si>
  <si>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</si>
  <si>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</si>
  <si>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</si>
  <si>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</si>
  <si>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</si>
  <si>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</si>
  <si>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</si>
  <si>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</si>
  <si>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</si>
  <si>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</si>
  <si>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</si>
  <si>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</si>
  <si>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</si>
  <si>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</si>
  <si>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</si>
  <si>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</si>
  <si>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</si>
  <si>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</si>
  <si>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</si>
  <si>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</si>
  <si>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</si>
  <si>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</si>
  <si>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</si>
  <si>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</si>
  <si>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</si>
  <si>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</si>
  <si>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</si>
  <si>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</si>
  <si>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</si>
  <si>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</si>
  <si>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</si>
  <si>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</si>
  <si>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</si>
  <si>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</si>
  <si>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</si>
  <si>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</si>
  <si>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</si>
  <si>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</si>
  <si>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</si>
  <si>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</si>
  <si>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</si>
  <si>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</si>
  <si>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</si>
  <si>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</si>
  <si>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</si>
  <si>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</si>
  <si>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</si>
  <si>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</si>
  <si>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</si>
  <si>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</si>
  <si>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</si>
  <si>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</si>
  <si>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</si>
  <si>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</si>
  <si>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</si>
  <si>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</si>
  <si>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</si>
  <si>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</si>
  <si>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</si>
  <si>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</si>
  <si>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</si>
  <si>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</si>
  <si>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</si>
  <si>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</si>
  <si>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</si>
  <si>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</si>
  <si>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</si>
  <si>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</si>
  <si>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</si>
  <si>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</si>
  <si>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</si>
  <si>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</si>
  <si>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</si>
  <si>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</si>
  <si>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</si>
  <si>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</si>
  <si>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</si>
  <si>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</si>
  <si>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</si>
  <si>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</si>
  <si>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</si>
  <si>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</si>
  <si>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</si>
  <si>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</si>
  <si>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</si>
  <si>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</si>
  <si>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</si>
  <si>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</si>
  <si>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</si>
  <si>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</si>
  <si>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</si>
  <si>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</si>
  <si>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</si>
  <si>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</si>
  <si>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</si>
  <si>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</si>
  <si>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</si>
  <si>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</si>
  <si>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</si>
  <si>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</si>
  <si>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</si>
  <si>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</si>
  <si>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</si>
  <si>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</si>
  <si>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</si>
  <si>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</si>
  <si>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</si>
  <si>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</si>
  <si>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</si>
  <si>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</si>
  <si>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</si>
  <si>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</si>
  <si>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</si>
  <si>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</si>
  <si>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</si>
  <si>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</si>
  <si>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</si>
  <si>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</si>
  <si>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</si>
  <si>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</si>
  <si>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</si>
  <si>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</si>
  <si>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</si>
  <si>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</si>
  <si>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</si>
  <si>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</si>
  <si>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</si>
  <si>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</si>
  <si>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</si>
  <si>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</si>
  <si>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</si>
  <si>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</si>
  <si>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</si>
  <si>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</si>
  <si>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</si>
  <si>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</si>
  <si>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</si>
  <si>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</si>
  <si>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</si>
  <si>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</si>
  <si>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</si>
  <si>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</si>
  <si>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</si>
  <si>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</si>
  <si>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</si>
  <si>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</si>
  <si>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</si>
  <si>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</si>
  <si>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</si>
  <si>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</si>
  <si>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</si>
  <si>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</si>
  <si>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</si>
  <si>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</si>
  <si>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</si>
  <si>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</si>
  <si>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</si>
  <si>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</si>
  <si>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</si>
  <si>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</si>
  <si>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</si>
  <si>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</si>
  <si>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</si>
  <si>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</si>
  <si>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</si>
  <si>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</si>
  <si>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</si>
  <si>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</si>
  <si>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</si>
  <si>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</si>
  <si>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</si>
  <si>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</si>
  <si>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</si>
  <si>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</si>
  <si>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</si>
  <si>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</si>
  <si>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</si>
  <si>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</si>
  <si>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</si>
  <si>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</si>
  <si>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</si>
  <si>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</si>
  <si>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</si>
  <si>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</si>
  <si>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</si>
  <si>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</si>
  <si>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</si>
  <si>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</si>
  <si>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</si>
  <si>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</si>
  <si>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</si>
  <si>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</si>
  <si>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</si>
  <si>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</si>
  <si>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</si>
  <si>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</si>
  <si>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</si>
  <si>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</si>
  <si>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</si>
  <si>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</si>
  <si>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</si>
  <si>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</si>
  <si>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</si>
  <si>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</si>
  <si>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</si>
  <si>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</si>
  <si>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</si>
  <si>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</si>
  <si>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</si>
  <si>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</si>
  <si>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</si>
  <si>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</si>
  <si>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</si>
  <si>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</si>
  <si>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</si>
  <si>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</si>
  <si>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</si>
  <si>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</si>
  <si>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</si>
  <si>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</si>
  <si>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</si>
  <si>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</si>
  <si>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</si>
  <si>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</si>
  <si>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</si>
  <si>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</si>
  <si>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</si>
  <si>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</si>
  <si>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</si>
  <si>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</si>
  <si>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</si>
  <si>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</si>
  <si>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</si>
  <si>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</si>
  <si>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</si>
  <si>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</si>
  <si>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</si>
  <si>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</si>
  <si>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</si>
  <si>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</si>
  <si>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</si>
  <si>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</si>
  <si>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</si>
  <si>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</si>
  <si>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</si>
  <si>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</si>
  <si>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</si>
  <si>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</si>
  <si>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</si>
  <si>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</si>
  <si>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</si>
  <si>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</si>
  <si>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</si>
  <si>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</si>
  <si>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</si>
  <si>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</si>
  <si>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</si>
  <si>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</si>
  <si>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</si>
  <si>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</si>
  <si>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</si>
  <si>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</si>
  <si>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</si>
  <si>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</si>
  <si>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</si>
  <si>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</si>
  <si>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</si>
  <si>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</si>
  <si>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</si>
  <si>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</si>
  <si>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</si>
  <si>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</si>
  <si>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</si>
  <si>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</si>
  <si>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</si>
  <si>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</si>
  <si>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</si>
  <si>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</si>
  <si>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</si>
  <si>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</si>
  <si>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</si>
  <si>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</si>
  <si>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</si>
  <si>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</si>
  <si>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</si>
  <si>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</si>
  <si>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</si>
  <si>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</si>
  <si>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</si>
  <si>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</si>
  <si>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</si>
  <si>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</si>
  <si>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</si>
  <si>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</si>
  <si>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</si>
  <si>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</si>
  <si>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</si>
  <si>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</si>
  <si>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</si>
  <si>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</si>
  <si>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</si>
  <si>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</si>
  <si>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</si>
  <si>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</si>
  <si>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</si>
  <si>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</si>
  <si>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</si>
  <si>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</si>
  <si>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</si>
  <si>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</si>
  <si>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</si>
  <si>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</si>
  <si>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</si>
  <si>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</si>
  <si>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</si>
  <si>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</si>
  <si>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</si>
  <si>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</si>
  <si>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</si>
  <si>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</si>
  <si>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</si>
  <si>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</si>
  <si>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</si>
  <si>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</si>
  <si>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</si>
  <si>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</si>
  <si>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</si>
  <si>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</si>
  <si>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</si>
  <si>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</si>
  <si>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</si>
  <si>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</si>
  <si>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</si>
  <si>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</si>
  <si>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</si>
  <si>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</si>
  <si>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</si>
  <si>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</si>
  <si>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</si>
  <si>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</si>
  <si>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</si>
  <si>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</si>
  <si>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</si>
  <si>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</si>
  <si>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</si>
  <si>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</si>
  <si>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</si>
  <si>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</si>
  <si>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</si>
  <si>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</si>
  <si>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</si>
  <si>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</si>
  <si>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</si>
  <si>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</si>
  <si>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</si>
  <si>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</si>
  <si>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</si>
  <si>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</si>
  <si>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</si>
  <si>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</si>
  <si>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</si>
  <si>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</si>
  <si>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</si>
  <si>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</si>
  <si>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</si>
  <si>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</si>
  <si>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</si>
  <si>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</si>
  <si>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</si>
  <si>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</si>
  <si>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</si>
  <si>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</si>
  <si>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</si>
  <si>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</si>
  <si>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</si>
  <si>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</si>
  <si>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</si>
  <si>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</si>
  <si>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</si>
  <si>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</si>
  <si>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</si>
  <si>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</si>
  <si>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</si>
  <si>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</si>
  <si>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</si>
  <si>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</si>
  <si>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</si>
  <si>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</si>
  <si>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</si>
  <si>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</si>
  <si>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</si>
  <si>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</si>
  <si>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</si>
  <si>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</si>
  <si>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</si>
  <si>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</si>
  <si>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</si>
  <si>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</si>
  <si>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</si>
  <si>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</si>
  <si>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</si>
  <si>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</si>
  <si>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</si>
  <si>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</si>
  <si>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</si>
  <si>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</si>
  <si>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</si>
  <si>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</si>
  <si>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</si>
  <si>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</si>
  <si>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</si>
  <si>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</si>
  <si>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</si>
  <si>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</si>
  <si>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</si>
  <si>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</si>
  <si>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</si>
  <si>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</si>
  <si>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</si>
  <si>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</si>
  <si>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</si>
  <si>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</si>
  <si>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</si>
  <si>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</si>
  <si>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</si>
  <si>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</si>
  <si>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</si>
  <si>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</si>
  <si>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</si>
  <si>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</si>
  <si>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</si>
  <si>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</si>
  <si>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</si>
  <si>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</si>
  <si>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</si>
  <si>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</si>
  <si>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</si>
  <si>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</si>
  <si>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</si>
  <si>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</si>
  <si>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</si>
  <si>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</si>
  <si>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</si>
  <si>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</si>
  <si>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</si>
  <si>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</si>
  <si>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</si>
  <si>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</si>
  <si>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</si>
  <si>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</si>
  <si>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</si>
  <si>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</si>
  <si>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</si>
  <si>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</si>
  <si>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</si>
  <si>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</si>
  <si>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</si>
  <si>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</si>
  <si>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</si>
  <si>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</si>
  <si>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</si>
  <si>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</si>
  <si>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</si>
  <si>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</si>
  <si>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</si>
  <si>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</si>
  <si>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</si>
  <si>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</si>
  <si>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</si>
  <si>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</si>
  <si>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</si>
  <si>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</si>
  <si>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</si>
  <si>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</si>
  <si>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</si>
  <si>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</si>
  <si>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</si>
  <si>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</si>
  <si>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</si>
  <si>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</si>
  <si>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</si>
  <si>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</si>
  <si>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</si>
  <si>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</si>
  <si>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</si>
  <si>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</si>
  <si>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</si>
  <si>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</si>
  <si>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</si>
  <si>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</si>
  <si>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</si>
  <si>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</si>
  <si>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</si>
  <si>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</si>
  <si>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</si>
  <si>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</si>
  <si>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</si>
  <si>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</si>
  <si>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</si>
  <si>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</si>
  <si>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</si>
  <si>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</si>
  <si>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</si>
  <si>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</si>
  <si>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</si>
  <si>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</si>
  <si>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</si>
  <si>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</si>
  <si>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</si>
  <si>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</si>
  <si>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</si>
  <si>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</si>
  <si>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</si>
  <si>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</si>
  <si>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</si>
  <si>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</si>
  <si>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</si>
  <si>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</si>
  <si>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</si>
  <si>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</si>
  <si>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</si>
  <si>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</si>
  <si>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</si>
  <si>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</si>
  <si>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</si>
  <si>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</si>
  <si>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</si>
  <si>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</si>
  <si>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</si>
  <si>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</si>
  <si>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</si>
  <si>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</si>
  <si>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</si>
  <si>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</si>
  <si>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</si>
  <si>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</si>
  <si>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</si>
  <si>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</si>
  <si>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</si>
  <si>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</si>
  <si>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</si>
  <si>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</si>
  <si>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</si>
  <si>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</si>
  <si>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</si>
  <si>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</si>
  <si>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</si>
  <si>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</si>
  <si>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</si>
  <si>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</si>
  <si>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</si>
  <si>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</si>
  <si>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</si>
  <si>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</si>
  <si>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</si>
  <si>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</si>
  <si>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</si>
  <si>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</si>
  <si>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</si>
  <si>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</si>
  <si>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</si>
  <si>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</si>
  <si>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</si>
  <si>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</si>
  <si>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</si>
  <si>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</si>
  <si>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</si>
  <si>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</si>
  <si>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</si>
  <si>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</si>
  <si>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</si>
  <si>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</si>
  <si>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</si>
  <si>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</si>
  <si>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</si>
  <si>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</si>
  <si>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</si>
  <si>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</si>
  <si>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</si>
  <si>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</si>
  <si>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</si>
  <si>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</si>
  <si>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</si>
  <si>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</si>
  <si>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</si>
  <si>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</si>
  <si>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</si>
  <si>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</si>
  <si>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</si>
  <si>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</si>
  <si>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</si>
  <si>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</si>
  <si>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</si>
  <si>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</si>
  <si>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</si>
  <si>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</si>
  <si>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</si>
  <si>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</si>
  <si>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</si>
  <si>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</si>
  <si>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</si>
  <si>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</si>
  <si>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</si>
  <si>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</si>
  <si>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</si>
  <si>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</si>
  <si>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</si>
  <si>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</si>
  <si>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</si>
  <si>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</si>
  <si>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</si>
  <si>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</si>
  <si>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</si>
  <si>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</si>
  <si>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</si>
  <si>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</si>
  <si>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</si>
  <si>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</si>
  <si>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</si>
  <si>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</si>
  <si>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</si>
  <si>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</si>
  <si>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</si>
  <si>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</si>
  <si>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</si>
  <si>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</si>
  <si>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</si>
  <si>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</si>
  <si>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</si>
  <si>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</si>
  <si>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</si>
  <si>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</si>
  <si>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</si>
  <si>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</si>
  <si>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</si>
  <si>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</si>
  <si>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</si>
  <si>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</si>
  <si>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</si>
  <si>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</si>
  <si>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</si>
  <si>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</si>
  <si>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</si>
  <si>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</si>
  <si>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</si>
  <si>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</si>
  <si>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</si>
  <si>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</si>
  <si>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</si>
  <si>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</si>
  <si>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</si>
  <si>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</si>
  <si>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</si>
  <si>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</si>
  <si>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</si>
  <si>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</si>
  <si>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</si>
  <si>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</si>
  <si>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</si>
  <si>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</si>
  <si>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</si>
  <si>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</si>
  <si>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</si>
  <si>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</si>
  <si>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</si>
  <si>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</si>
  <si>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</si>
  <si>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</si>
  <si>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</si>
  <si>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</si>
  <si>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</si>
  <si>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</si>
  <si>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</si>
  <si>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</si>
  <si>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</si>
  <si>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</si>
  <si>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</si>
  <si>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</si>
  <si>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</si>
  <si>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</si>
  <si>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</si>
  <si>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</si>
  <si>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</si>
  <si>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</si>
  <si>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</si>
  <si>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</si>
  <si>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</si>
  <si>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</si>
  <si>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</si>
  <si>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</si>
  <si>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</si>
  <si>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</si>
  <si>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</si>
  <si>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</si>
  <si>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</si>
  <si>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</si>
  <si>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</si>
  <si>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</si>
  <si>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</si>
  <si>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</si>
  <si>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</si>
  <si>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</si>
  <si>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</si>
  <si>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</si>
  <si>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</si>
  <si>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</si>
  <si>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</si>
  <si>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</si>
  <si>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</si>
  <si>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</si>
  <si>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</si>
  <si>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</si>
  <si>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</si>
  <si>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</si>
  <si>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</si>
  <si>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</si>
  <si>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</si>
  <si>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</si>
  <si>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</si>
  <si>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</si>
  <si>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</si>
  <si>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</si>
  <si>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</si>
  <si>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</si>
  <si>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</si>
  <si>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</si>
  <si>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</si>
  <si>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</si>
  <si>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</si>
  <si>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</si>
  <si>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</si>
  <si>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</si>
  <si>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</si>
  <si>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</si>
  <si>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</si>
  <si>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</si>
  <si>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</si>
  <si>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</si>
  <si>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</si>
  <si>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</si>
  <si>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</si>
  <si>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</si>
  <si>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</si>
  <si>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</si>
  <si>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</si>
  <si>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</si>
  <si>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</si>
  <si>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</si>
  <si>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</si>
  <si>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</si>
  <si>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</si>
  <si>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</si>
  <si>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</si>
  <si>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</si>
  <si>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</si>
  <si>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</si>
  <si>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</si>
  <si>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</si>
  <si>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</si>
  <si>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</si>
  <si>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</si>
  <si>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</si>
  <si>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</si>
  <si>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</si>
  <si>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</si>
  <si>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</si>
  <si>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</si>
  <si>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</si>
  <si>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</si>
  <si>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</si>
  <si>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</si>
  <si>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</si>
  <si>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</si>
  <si>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</si>
  <si>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</si>
  <si>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</si>
  <si>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</si>
  <si>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</si>
  <si>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</si>
  <si>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</si>
  <si>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</si>
  <si>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</si>
  <si>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</si>
  <si>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</si>
  <si>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</si>
  <si>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</si>
  <si>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</si>
  <si>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</si>
  <si>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</si>
  <si>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</si>
  <si>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</si>
  <si>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</si>
  <si>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</si>
  <si>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</si>
  <si>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</si>
  <si>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</si>
  <si>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</si>
  <si>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</si>
  <si>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</si>
  <si>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</si>
  <si>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</si>
  <si>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</si>
  <si>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</si>
  <si>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</si>
  <si>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</si>
  <si>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</si>
  <si>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</si>
  <si>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</si>
  <si>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</si>
  <si>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</si>
  <si>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</si>
  <si>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</si>
  <si>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</si>
  <si>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</si>
  <si>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</si>
  <si>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</si>
  <si>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</si>
  <si>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</si>
  <si>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</si>
  <si>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</si>
  <si>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</si>
  <si>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</si>
  <si>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</si>
  <si>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</si>
  <si>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</si>
  <si>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</si>
  <si>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</si>
  <si>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</si>
  <si>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</si>
  <si>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</si>
  <si>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</si>
  <si>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</si>
  <si>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</si>
  <si>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</si>
  <si>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</si>
  <si>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</si>
  <si>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</si>
  <si>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</si>
  <si>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</si>
  <si>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</si>
  <si>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</si>
  <si>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</si>
  <si>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</si>
  <si>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</si>
  <si>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</si>
  <si>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</si>
  <si>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</si>
  <si>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</si>
  <si>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</si>
  <si>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</si>
  <si>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</si>
  <si>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</si>
  <si>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</si>
  <si>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</si>
  <si>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</si>
  <si>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</si>
  <si>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</si>
  <si>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</si>
  <si>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</si>
  <si>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</si>
  <si>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</si>
  <si>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</si>
  <si>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</si>
  <si>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</si>
  <si>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</si>
  <si>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</si>
  <si>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</si>
  <si>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</si>
  <si>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</si>
  <si>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</si>
  <si>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</si>
  <si>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</si>
  <si>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</si>
  <si>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</si>
  <si>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</si>
  <si>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</si>
  <si>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</si>
  <si>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</si>
  <si>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</si>
  <si>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</si>
  <si>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</si>
  <si>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</si>
  <si>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</si>
  <si>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</si>
  <si>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</si>
  <si>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</si>
  <si>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</si>
  <si>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</si>
  <si>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</si>
  <si>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</si>
  <si>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</si>
  <si>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</si>
  <si>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</si>
  <si>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</si>
  <si>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</si>
  <si>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</si>
  <si>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</si>
  <si>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</si>
  <si>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</si>
  <si>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</si>
  <si>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</si>
  <si>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</si>
  <si>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</si>
  <si>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</si>
  <si>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</si>
  <si>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</si>
  <si>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</si>
  <si>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</si>
  <si>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</si>
  <si>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</si>
  <si>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</si>
  <si>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</si>
  <si>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</si>
  <si>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</si>
  <si>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</si>
  <si>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</si>
  <si>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</si>
  <si>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</si>
  <si>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</si>
  <si>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</si>
  <si>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</si>
  <si>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</si>
  <si>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</si>
  <si>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</si>
  <si>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</si>
  <si>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</si>
  <si>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</si>
  <si>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</si>
  <si>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</si>
  <si>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</si>
  <si>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</si>
  <si>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</si>
  <si>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</si>
  <si>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</si>
  <si>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</si>
  <si>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</si>
  <si>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</si>
  <si>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</si>
  <si>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</si>
  <si>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</si>
  <si>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</si>
  <si>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</si>
  <si>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</si>
  <si>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</si>
  <si>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</si>
  <si>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</si>
  <si>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</si>
  <si>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</si>
  <si>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</si>
  <si>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</si>
  <si>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</si>
  <si>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</si>
  <si>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</si>
  <si>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</si>
  <si>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</si>
  <si>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</si>
  <si>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</si>
  <si>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</si>
  <si>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</si>
  <si>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</si>
  <si>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</si>
  <si>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</si>
  <si>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</si>
  <si>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</si>
  <si>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</si>
  <si>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</si>
  <si>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</si>
  <si>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</si>
  <si>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</si>
  <si>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</si>
  <si>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</si>
  <si>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</si>
  <si>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</si>
  <si>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</si>
  <si>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</si>
  <si>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</si>
  <si>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</si>
  <si>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</si>
  <si>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</si>
  <si>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</si>
  <si>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</si>
  <si>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</si>
  <si>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</si>
  <si>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</si>
  <si>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</si>
  <si>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</si>
  <si>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</si>
  <si>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</si>
  <si>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</si>
  <si>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</si>
  <si>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</si>
  <si>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</si>
  <si>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</si>
  <si>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</si>
  <si>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</si>
  <si>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</si>
  <si>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</si>
  <si>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</si>
  <si>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</si>
  <si>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</si>
  <si>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</si>
  <si>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</si>
  <si>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</si>
  <si>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</si>
  <si>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</si>
  <si>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</si>
  <si>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</si>
  <si>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</si>
  <si>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</si>
  <si>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</si>
  <si>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</si>
  <si>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</si>
  <si>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</si>
  <si>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</si>
  <si>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</si>
  <si>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</si>
  <si>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</si>
  <si>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</si>
  <si>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</si>
  <si>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</si>
  <si>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</si>
  <si>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</si>
  <si>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</si>
  <si>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</si>
  <si>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</si>
  <si>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</si>
  <si>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</si>
  <si>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</si>
  <si>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</si>
  <si>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</si>
  <si>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</si>
  <si>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</si>
  <si>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</si>
  <si>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</si>
  <si>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</si>
  <si>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</si>
  <si>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</si>
  <si>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</si>
  <si>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</si>
  <si>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</si>
  <si>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</si>
  <si>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</si>
  <si>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</si>
  <si>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</si>
  <si>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</si>
  <si>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</si>
  <si>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</si>
  <si>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</si>
  <si>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</si>
  <si>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</si>
  <si>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</si>
  <si>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</si>
  <si>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</si>
  <si>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</si>
  <si>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</si>
  <si>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</si>
  <si>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</si>
  <si>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</si>
  <si>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</si>
  <si>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</si>
  <si>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</si>
  <si>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</si>
  <si>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</si>
  <si>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</si>
  <si>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</si>
  <si>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</si>
  <si>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</si>
  <si>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</si>
  <si>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</si>
  <si>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</si>
  <si>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</si>
  <si>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</si>
  <si>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</si>
  <si>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</si>
  <si>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</si>
  <si>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</si>
  <si>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</si>
  <si>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</si>
  <si>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</si>
  <si>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</si>
  <si>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</si>
  <si>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</si>
  <si>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</si>
  <si>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</si>
  <si>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</si>
  <si>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</si>
  <si>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</si>
  <si>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</si>
  <si>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</si>
  <si>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</si>
  <si>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</si>
  <si>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</si>
  <si>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</si>
  <si>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</si>
  <si>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</si>
  <si>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</si>
  <si>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</si>
  <si>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</si>
  <si>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</si>
  <si>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</si>
  <si>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</si>
  <si>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</si>
  <si>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</si>
  <si>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</si>
  <si>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</si>
  <si>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</si>
  <si>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</si>
  <si>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</si>
  <si>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</si>
  <si>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</si>
  <si>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</si>
  <si>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</si>
  <si>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</si>
  <si>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</si>
  <si>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</si>
  <si>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</si>
  <si>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</si>
  <si>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</si>
  <si>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</si>
  <si>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</si>
  <si>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</si>
  <si>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</si>
  <si>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</si>
  <si>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</si>
  <si>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</si>
  <si>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</si>
  <si>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</si>
  <si>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</si>
  <si>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</si>
  <si>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</si>
  <si>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</si>
  <si>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</si>
  <si>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</si>
  <si>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</si>
  <si>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</si>
  <si>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</si>
  <si>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</si>
  <si>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</si>
  <si>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</si>
  <si>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</si>
  <si>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</si>
  <si>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</si>
  <si>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</si>
  <si>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</si>
  <si>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</si>
  <si>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</si>
  <si>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</si>
  <si>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</si>
  <si>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</si>
  <si>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</si>
  <si>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</si>
  <si>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</si>
  <si>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</si>
  <si>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</si>
  <si>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</si>
  <si>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</si>
  <si>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</si>
  <si>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</si>
  <si>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</si>
  <si>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</si>
  <si>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</si>
  <si>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</si>
  <si>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</si>
  <si>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</si>
  <si>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</si>
  <si>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</si>
  <si>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</si>
  <si>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</si>
  <si>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</si>
  <si>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</si>
  <si>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</si>
  <si>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</si>
  <si>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</si>
  <si>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</si>
  <si>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</si>
  <si>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</si>
  <si>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</si>
  <si>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</si>
  <si>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</si>
  <si>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</si>
  <si>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</si>
  <si>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</si>
  <si>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</si>
  <si>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</si>
  <si>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</si>
  <si>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</si>
  <si>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</si>
  <si>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</si>
  <si>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</si>
  <si>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</si>
  <si>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</si>
  <si>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</si>
  <si>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</si>
  <si>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</si>
  <si>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</si>
  <si>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</si>
  <si>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</si>
  <si>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</si>
  <si>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</si>
  <si>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</si>
  <si>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</si>
  <si>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</si>
  <si>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</si>
  <si>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</si>
  <si>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</si>
  <si>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</si>
  <si>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</si>
  <si>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</si>
  <si>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</si>
  <si>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</si>
  <si>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</si>
  <si>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</si>
  <si>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</si>
  <si>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</si>
  <si>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</si>
  <si>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</si>
  <si>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</si>
  <si>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</si>
  <si>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</si>
  <si>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</si>
  <si>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</si>
  <si>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</si>
  <si>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</si>
  <si>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</si>
  <si>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</si>
  <si>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</si>
  <si>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</si>
  <si>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</si>
  <si>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</si>
  <si>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</si>
  <si>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</si>
  <si>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</si>
  <si>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</si>
  <si>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</si>
  <si>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</si>
  <si>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</si>
  <si>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</si>
  <si>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</si>
  <si>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</si>
  <si>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</si>
  <si>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</si>
  <si>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</si>
  <si>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</si>
  <si>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</si>
  <si>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</si>
  <si>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</si>
  <si>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</si>
  <si>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</si>
  <si>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</si>
  <si>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</si>
  <si>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</si>
  <si>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</si>
  <si>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</si>
  <si>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</si>
  <si>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</si>
  <si>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</si>
  <si>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</si>
  <si>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</si>
  <si>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</si>
  <si>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</si>
  <si>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</si>
  <si>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</si>
  <si>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</si>
  <si>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</si>
  <si>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</si>
  <si>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</si>
  <si>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</si>
  <si>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</si>
  <si>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</si>
  <si>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</si>
  <si>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</si>
  <si>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</si>
  <si>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</si>
  <si>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</si>
  <si>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</si>
  <si>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</si>
  <si>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</si>
  <si>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</si>
  <si>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</si>
  <si>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</si>
  <si>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</si>
  <si>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</si>
  <si>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</si>
  <si>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</si>
  <si>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</si>
  <si>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</si>
  <si>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</si>
  <si>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</si>
  <si>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</si>
  <si>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</si>
  <si>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</si>
  <si>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</si>
  <si>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</si>
  <si>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</si>
  <si>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</si>
  <si>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</si>
  <si>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</si>
  <si>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</si>
  <si>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</si>
  <si>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</si>
  <si>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</si>
  <si>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</si>
  <si>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</si>
  <si>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</si>
  <si>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</si>
  <si>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</si>
  <si>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</si>
  <si>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</si>
  <si>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</si>
  <si>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</si>
  <si>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</si>
  <si>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</si>
  <si>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</si>
  <si>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</si>
  <si>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</si>
  <si>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</si>
  <si>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</si>
  <si>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</si>
  <si>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</si>
  <si>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</si>
  <si>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</si>
  <si>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</si>
  <si>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</si>
  <si>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</si>
  <si>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</si>
  <si>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</si>
  <si>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</si>
  <si>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</si>
  <si>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</si>
  <si>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</si>
  <si>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</si>
  <si>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</si>
  <si>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</si>
  <si>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</si>
  <si>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</si>
  <si>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</si>
  <si>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</si>
  <si>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</si>
  <si>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</si>
  <si>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</si>
  <si>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</si>
  <si>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</si>
  <si>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</si>
  <si>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</si>
  <si>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</si>
  <si>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</si>
  <si>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</si>
  <si>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</si>
  <si>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</si>
  <si>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</si>
  <si>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</si>
  <si>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</si>
  <si>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</si>
  <si>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</si>
  <si>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</si>
  <si>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</si>
  <si>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</si>
  <si>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</si>
  <si>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</si>
  <si>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</si>
  <si>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</si>
  <si>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</si>
  <si>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</si>
  <si>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</si>
  <si>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</si>
  <si>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</si>
  <si>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</si>
  <si>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</si>
  <si>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</si>
  <si>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</si>
  <si>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</si>
  <si>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</si>
  <si>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</si>
  <si>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</si>
  <si>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</si>
  <si>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</si>
  <si>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</si>
  <si>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</si>
  <si>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</si>
  <si>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</si>
  <si>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</si>
  <si>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</si>
  <si>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</si>
  <si>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</si>
  <si>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</si>
  <si>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</si>
  <si>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</si>
  <si>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</si>
  <si>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</si>
  <si>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</si>
  <si>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</si>
  <si>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</si>
  <si>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</si>
  <si>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</si>
  <si>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</si>
  <si>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</si>
  <si>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</si>
  <si>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</si>
  <si>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</si>
  <si>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</si>
  <si>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</si>
  <si>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</si>
  <si>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</si>
  <si>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</si>
  <si>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</si>
  <si>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</si>
  <si>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</si>
  <si>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</si>
  <si>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</si>
  <si>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</si>
  <si>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</si>
  <si>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</si>
  <si>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</si>
  <si>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</si>
  <si>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</si>
  <si>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</si>
  <si>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</si>
  <si>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</si>
  <si>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</si>
  <si>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</si>
  <si>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</si>
  <si>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</si>
  <si>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</si>
  <si>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</si>
  <si>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</si>
  <si>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</si>
  <si>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</si>
  <si>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</si>
  <si>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</si>
  <si>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</si>
  <si>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</si>
  <si>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</si>
  <si>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</si>
  <si>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</si>
  <si>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</si>
  <si>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</si>
  <si>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</si>
  <si>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</si>
  <si>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</si>
  <si>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</si>
  <si>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</si>
  <si>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</si>
  <si>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</si>
  <si>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</si>
  <si>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</si>
  <si>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</si>
  <si>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</si>
  <si>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</si>
  <si>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</si>
  <si>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</si>
  <si>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</si>
  <si>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</si>
  <si>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</si>
  <si>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</si>
  <si>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</si>
  <si>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</si>
  <si>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</si>
  <si>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</si>
  <si>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</si>
  <si>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</si>
  <si>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</si>
  <si>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</si>
  <si>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</si>
  <si>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</si>
  <si>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</si>
  <si>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</si>
  <si>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</si>
  <si>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</si>
  <si>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</si>
  <si>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</si>
  <si>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</si>
  <si>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</si>
  <si>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</si>
  <si>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</si>
  <si>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</si>
  <si>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</si>
  <si>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</si>
  <si>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</si>
  <si>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</si>
  <si>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</si>
  <si>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</si>
  <si>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</si>
  <si>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</si>
  <si>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</si>
  <si>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</si>
  <si>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</si>
  <si>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</si>
  <si>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</si>
  <si>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</si>
  <si>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</si>
  <si>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</si>
  <si>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</si>
  <si>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</si>
  <si>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</si>
  <si>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</si>
  <si>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</si>
  <si>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</si>
  <si>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</si>
  <si>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</si>
  <si>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</si>
  <si>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</si>
  <si>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</si>
  <si>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</si>
  <si>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</si>
  <si>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</si>
  <si>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</si>
  <si>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</si>
  <si>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</si>
  <si>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</si>
  <si>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</si>
  <si>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</si>
  <si>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</si>
  <si>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</si>
  <si>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</si>
  <si>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</si>
  <si>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</si>
  <si>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</si>
  <si>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</si>
  <si>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</si>
  <si>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</si>
  <si>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</si>
  <si>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</si>
  <si>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</si>
  <si>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</si>
  <si>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</si>
  <si>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</si>
  <si>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</si>
  <si>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</si>
  <si>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</si>
  <si>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</si>
  <si>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</si>
  <si>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</si>
  <si>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</si>
  <si>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</si>
  <si>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</si>
  <si>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</si>
  <si>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</si>
  <si>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</si>
  <si>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</si>
  <si>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</si>
  <si>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</si>
  <si>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</si>
  <si>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</si>
  <si>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</si>
  <si>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</si>
  <si>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</si>
  <si>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</si>
  <si>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</si>
  <si>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</si>
  <si>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</si>
  <si>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</si>
  <si>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</si>
  <si>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</si>
  <si>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</si>
  <si>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</si>
  <si>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</si>
  <si>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</si>
  <si>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</si>
  <si>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</si>
  <si>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</si>
  <si>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</si>
  <si>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</si>
  <si>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</si>
  <si>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</si>
  <si>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</si>
  <si>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</si>
  <si>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</si>
  <si>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</si>
  <si>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</si>
  <si>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</si>
  <si>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</si>
  <si>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</si>
  <si>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</si>
  <si>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</si>
  <si>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</si>
  <si>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</si>
  <si>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</si>
  <si>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</si>
  <si>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</si>
  <si>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</si>
  <si>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</si>
  <si>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</si>
  <si>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</si>
  <si>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</si>
  <si>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</si>
  <si>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</si>
  <si>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</si>
  <si>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</si>
  <si>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</si>
  <si>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</si>
  <si>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</si>
  <si>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</si>
  <si>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</si>
  <si>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</si>
  <si>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</si>
  <si>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</si>
  <si>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</si>
  <si>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</si>
  <si>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</si>
  <si>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</si>
  <si>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</si>
  <si>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</si>
  <si>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</si>
  <si>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</si>
  <si>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</si>
  <si>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</si>
  <si>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</si>
  <si>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</si>
  <si>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</si>
  <si>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</si>
  <si>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</si>
  <si>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</si>
  <si>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</si>
  <si>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</si>
  <si>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</si>
  <si>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</si>
  <si>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</si>
  <si>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</si>
  <si>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</si>
  <si>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</si>
  <si>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</si>
  <si>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</si>
  <si>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</si>
  <si>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</si>
  <si>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</si>
  <si>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</si>
  <si>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</si>
  <si>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</si>
  <si>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</si>
  <si>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</si>
  <si>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</si>
  <si>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</si>
  <si>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</si>
  <si>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</si>
  <si>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</si>
  <si>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</si>
  <si>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</si>
  <si>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</si>
  <si>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</si>
  <si>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</si>
  <si>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</si>
  <si>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</si>
  <si>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</si>
  <si>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</si>
  <si>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</si>
  <si>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</si>
  <si>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</si>
  <si>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</si>
  <si>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</si>
  <si>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</si>
  <si>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</si>
  <si>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</si>
  <si>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</si>
  <si>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</si>
  <si>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</si>
  <si>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</si>
  <si>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</si>
  <si>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</si>
  <si>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</si>
  <si>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</si>
  <si>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</si>
  <si>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</si>
  <si>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</si>
  <si>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</si>
  <si>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</si>
  <si>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</si>
  <si>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</si>
  <si>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</si>
  <si>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</si>
  <si>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</si>
  <si>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</si>
  <si>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</si>
  <si>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</si>
  <si>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</si>
  <si>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</si>
  <si>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</si>
  <si>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</si>
  <si>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</si>
  <si>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</si>
  <si>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</si>
  <si>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</si>
  <si>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</si>
  <si>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</si>
  <si>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</si>
  <si>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</si>
  <si>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</si>
  <si>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</si>
  <si>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</si>
  <si>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</si>
  <si>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</si>
  <si>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</si>
  <si>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</si>
  <si>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</si>
  <si>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</si>
  <si>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</si>
  <si>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</si>
  <si>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</si>
  <si>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</si>
  <si>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</si>
  <si>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</si>
  <si>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</si>
  <si>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</si>
  <si>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</si>
  <si>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</si>
  <si>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</si>
  <si>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</si>
  <si>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</si>
  <si>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</si>
  <si>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</si>
  <si>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</si>
  <si>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</si>
  <si>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</si>
  <si>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</si>
  <si>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</si>
  <si>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</si>
  <si>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</si>
  <si>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</si>
  <si>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</si>
  <si>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</si>
  <si>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</si>
  <si>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</si>
  <si>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</si>
  <si>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</si>
  <si>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</si>
  <si>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</si>
  <si>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</si>
  <si>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</si>
  <si>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</si>
  <si>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</si>
  <si>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</si>
  <si>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</si>
  <si>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</si>
  <si>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</si>
  <si>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</si>
  <si>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</si>
  <si>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</si>
  <si>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</si>
  <si>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</si>
  <si>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</si>
  <si>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</si>
  <si>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</si>
  <si>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</si>
  <si>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</si>
  <si>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</si>
  <si>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</si>
  <si>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</si>
  <si>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</si>
  <si>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</si>
  <si>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</si>
  <si>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</si>
  <si>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</si>
  <si>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</si>
  <si>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</si>
  <si>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</si>
  <si>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</si>
  <si>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</si>
  <si>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</si>
  <si>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</si>
  <si>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</si>
  <si>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</si>
  <si>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</si>
  <si>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</si>
  <si>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</si>
  <si>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</si>
  <si>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</si>
  <si>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</si>
  <si>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</si>
  <si>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</si>
  <si>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</si>
  <si>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</si>
  <si>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</si>
  <si>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</si>
  <si>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</si>
  <si>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</si>
  <si>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</si>
  <si>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</si>
  <si>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</si>
  <si>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</si>
  <si>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</si>
  <si>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</si>
  <si>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</si>
  <si>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</si>
  <si>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</si>
  <si>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</si>
  <si>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</si>
  <si>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</si>
  <si>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</si>
  <si>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</si>
  <si>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</si>
  <si>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</si>
  <si>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</si>
  <si>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</si>
  <si>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</si>
  <si>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</si>
  <si>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</si>
  <si>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</si>
  <si>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</si>
  <si>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</si>
  <si>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</si>
  <si>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</si>
  <si>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</si>
  <si>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</si>
  <si>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</si>
  <si>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</si>
  <si>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</si>
  <si>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</si>
  <si>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</si>
  <si>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</si>
  <si>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</si>
  <si>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</si>
  <si>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</si>
  <si>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</si>
  <si>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</si>
  <si>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</si>
  <si>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</si>
  <si>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</si>
  <si>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</si>
  <si>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</si>
  <si>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</si>
  <si>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</si>
  <si>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</si>
  <si>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</si>
  <si>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</si>
  <si>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</si>
  <si>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</si>
  <si>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</si>
  <si>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</si>
  <si>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</si>
  <si>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</si>
  <si>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</si>
  <si>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</si>
  <si>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</si>
  <si>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</si>
  <si>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</si>
  <si>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</si>
  <si>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</si>
  <si>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</si>
  <si>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</si>
  <si>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</si>
  <si>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</si>
  <si>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</si>
  <si>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</si>
  <si>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</si>
  <si>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</si>
  <si>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</si>
  <si>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</si>
  <si>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</si>
  <si>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</si>
  <si>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</si>
  <si>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</si>
  <si>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</si>
  <si>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</si>
  <si>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</si>
  <si>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</si>
  <si>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</si>
  <si>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</si>
  <si>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</si>
  <si>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</si>
  <si>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</si>
  <si>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</si>
  <si>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</si>
  <si>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</si>
  <si>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</si>
  <si>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</si>
  <si>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</si>
  <si>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</si>
  <si>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</si>
  <si>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</si>
  <si>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</si>
  <si>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</si>
  <si>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</si>
  <si>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</si>
  <si>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</si>
  <si>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</si>
  <si>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</si>
  <si>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</si>
  <si>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</si>
  <si>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</si>
  <si>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</si>
  <si>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</si>
  <si>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</si>
  <si>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</si>
  <si>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</si>
  <si>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</si>
  <si>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</si>
  <si>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</si>
  <si>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</si>
  <si>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</si>
  <si>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</si>
  <si>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</si>
  <si>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</si>
  <si>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</si>
  <si>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</si>
  <si>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</si>
  <si>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</si>
  <si>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</si>
  <si>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</si>
  <si>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</si>
  <si>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</si>
  <si>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</si>
  <si>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</si>
  <si>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</si>
  <si>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</si>
  <si>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</si>
  <si>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</si>
  <si>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</si>
  <si>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</si>
  <si>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</si>
  <si>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</si>
  <si>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</si>
  <si>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</si>
  <si>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</si>
  <si>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</si>
  <si>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</si>
  <si>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</si>
  <si>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</si>
  <si>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</si>
  <si>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</si>
  <si>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</si>
  <si>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</si>
  <si>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</si>
  <si>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</si>
  <si>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</si>
  <si>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</si>
  <si>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</si>
  <si>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</si>
  <si>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</si>
  <si>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</si>
  <si>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</si>
  <si>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</si>
  <si>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</si>
  <si>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</si>
  <si>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</si>
  <si>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</si>
  <si>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</si>
  <si>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</si>
  <si>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</si>
  <si>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</si>
  <si>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</si>
  <si>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</si>
  <si>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</si>
  <si>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</si>
  <si>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</si>
  <si>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</si>
  <si>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</si>
  <si>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</si>
  <si>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</si>
  <si>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</si>
  <si>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</si>
  <si>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</si>
  <si>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</si>
  <si>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</si>
  <si>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</si>
  <si>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</si>
  <si>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</si>
  <si>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</si>
  <si>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</si>
  <si>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</si>
  <si>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</si>
  <si>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</si>
  <si>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</si>
  <si>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</si>
  <si>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</si>
  <si>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</si>
  <si>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</si>
  <si>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</si>
  <si>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</si>
  <si>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</si>
  <si>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</si>
  <si>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</si>
  <si>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</si>
  <si>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</si>
  <si>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</si>
  <si>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</si>
  <si>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</si>
  <si>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</si>
  <si>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</si>
  <si>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</si>
  <si>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</si>
  <si>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</si>
  <si>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</si>
  <si>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</si>
  <si>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</si>
  <si>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</si>
  <si>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</si>
  <si>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</si>
  <si>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</si>
  <si>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</si>
  <si>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</si>
  <si>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</si>
  <si>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</si>
  <si>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</si>
  <si>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</si>
  <si>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</si>
  <si>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</si>
  <si>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</si>
  <si>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</si>
  <si>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</si>
  <si>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</si>
  <si>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</si>
  <si>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</si>
  <si>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</si>
  <si>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</si>
  <si>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</si>
  <si>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</si>
  <si>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</si>
  <si>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</si>
  <si>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</si>
  <si>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</si>
  <si>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</si>
  <si>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</si>
  <si>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</si>
  <si>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</si>
  <si>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</si>
  <si>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</si>
  <si>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</si>
  <si>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</si>
  <si>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</si>
  <si>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</si>
  <si>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</si>
  <si>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</si>
  <si>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</si>
  <si>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</si>
  <si>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</si>
  <si>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</si>
  <si>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</si>
  <si>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</si>
  <si>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</si>
  <si>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</si>
  <si>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</si>
  <si>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</si>
  <si>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</si>
  <si>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</si>
  <si>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</si>
  <si>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</si>
  <si>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</si>
  <si>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</si>
  <si>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</si>
  <si>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</si>
  <si>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</si>
  <si>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</si>
  <si>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</si>
  <si>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</si>
  <si>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</si>
  <si>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</si>
  <si>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</si>
  <si>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</si>
  <si>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</si>
  <si>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</si>
  <si>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</si>
  <si>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</si>
  <si>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</si>
  <si>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</si>
  <si>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</si>
  <si>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</si>
  <si>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</si>
  <si>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</si>
  <si>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</si>
  <si>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</si>
  <si>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</si>
  <si>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</si>
  <si>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</si>
  <si>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</si>
  <si>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</si>
  <si>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</si>
  <si>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</si>
  <si>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</si>
  <si>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</si>
  <si>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</si>
  <si>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</si>
  <si>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</si>
  <si>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</si>
  <si>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</si>
  <si>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</si>
  <si>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</si>
  <si>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</si>
  <si>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</si>
  <si>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</si>
  <si>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</si>
  <si>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</si>
  <si>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</si>
  <si>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</si>
  <si>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</si>
  <si>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</si>
  <si>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</si>
  <si>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</si>
  <si>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</si>
  <si>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</si>
  <si>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</si>
  <si>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</si>
  <si>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</si>
  <si>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</si>
  <si>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</si>
  <si>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</si>
  <si>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</si>
  <si>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</si>
  <si>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</si>
  <si>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</si>
  <si>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</si>
  <si>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</si>
  <si>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</si>
  <si>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</si>
  <si>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</si>
  <si>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</si>
  <si>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</si>
  <si>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</si>
  <si>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</si>
  <si>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</si>
  <si>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</si>
  <si>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</si>
  <si>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</si>
  <si>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</si>
  <si>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</si>
  <si>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</si>
  <si>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</si>
  <si>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</si>
  <si>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</si>
  <si>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</si>
  <si>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</si>
  <si>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</si>
  <si>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</si>
  <si>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</si>
  <si>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</si>
  <si>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</si>
  <si>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</si>
  <si>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</si>
  <si>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</si>
  <si>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</si>
  <si>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</si>
  <si>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</si>
  <si>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</si>
  <si>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</si>
  <si>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</si>
  <si>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</si>
  <si>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</si>
  <si>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</si>
  <si>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</si>
  <si>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</si>
  <si>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</si>
  <si>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</si>
  <si>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</si>
  <si>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</si>
  <si>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</si>
  <si>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</si>
  <si>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</si>
  <si>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</si>
  <si>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</si>
  <si>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</si>
  <si>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</si>
  <si>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</si>
  <si>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</si>
  <si>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</si>
  <si>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</si>
  <si>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</si>
  <si>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</si>
  <si>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</si>
  <si>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</si>
  <si>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</si>
  <si>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</si>
  <si>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</si>
  <si>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</si>
  <si>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</si>
  <si>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</si>
  <si>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</si>
  <si>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</si>
  <si>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</si>
  <si>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</si>
  <si>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</si>
  <si>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</si>
  <si>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</si>
  <si>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</si>
  <si>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</si>
  <si>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</si>
  <si>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</si>
  <si>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</si>
  <si>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</si>
  <si>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</si>
  <si>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</si>
  <si>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</si>
  <si>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</si>
  <si>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</si>
  <si>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</si>
  <si>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</si>
  <si>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</si>
  <si>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</si>
  <si>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</si>
  <si>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</si>
  <si>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</si>
  <si>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</si>
  <si>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</si>
  <si>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</si>
  <si>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</si>
  <si>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</si>
  <si>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</si>
  <si>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</si>
  <si>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</si>
  <si>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</si>
  <si>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</si>
  <si>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</si>
  <si>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</si>
  <si>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</si>
  <si>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</si>
  <si>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</si>
  <si>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</si>
  <si>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</si>
  <si>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</si>
  <si>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</si>
  <si>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</si>
  <si>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</si>
  <si>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</si>
  <si>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</si>
  <si>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</si>
  <si>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</si>
  <si>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</si>
  <si>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</si>
  <si>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</si>
  <si>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</si>
  <si>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</si>
  <si>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</si>
  <si>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</si>
  <si>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</si>
  <si>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</si>
  <si>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</si>
  <si>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</si>
  <si>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</si>
  <si>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</si>
  <si>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</si>
  <si>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</si>
  <si>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</si>
  <si>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</si>
  <si>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</si>
  <si>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</si>
  <si>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</si>
  <si>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</si>
  <si>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</si>
  <si>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</si>
  <si>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</si>
  <si>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</si>
  <si>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</si>
  <si>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</si>
  <si>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</si>
  <si>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</si>
  <si>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</si>
  <si>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</si>
  <si>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</si>
  <si>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</si>
  <si>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</si>
  <si>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</si>
  <si>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</si>
  <si>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</si>
  <si>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</si>
  <si>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</si>
  <si>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</si>
  <si>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</si>
  <si>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</si>
  <si>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</si>
  <si>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</si>
  <si>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</si>
  <si>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</si>
  <si>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</si>
  <si>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</si>
  <si>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</si>
  <si>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</si>
  <si>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</si>
  <si>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</si>
  <si>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</si>
  <si>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</si>
  <si>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</si>
  <si>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</si>
  <si>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</si>
  <si>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</si>
  <si>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</si>
  <si>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</si>
  <si>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</si>
  <si>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</si>
  <si>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</si>
  <si>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</si>
  <si>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</si>
  <si>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</si>
  <si>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</si>
  <si>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</si>
  <si>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</si>
  <si>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</si>
  <si>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</si>
  <si>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</si>
  <si>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</si>
  <si>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</si>
  <si>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</si>
  <si>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</si>
  <si>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</si>
  <si>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</si>
  <si>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</si>
  <si>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</si>
  <si>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</si>
  <si>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</si>
  <si>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</si>
  <si>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</si>
  <si>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</si>
  <si>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</si>
  <si>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</si>
  <si>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</si>
  <si>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</si>
  <si>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</si>
  <si>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</si>
  <si>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</si>
  <si>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</si>
  <si>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</si>
  <si>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</si>
  <si>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</si>
  <si>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</si>
  <si>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</si>
  <si>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</si>
  <si>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</si>
  <si>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</si>
  <si>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</si>
  <si>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</si>
  <si>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</si>
  <si>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</si>
  <si>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</si>
  <si>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</si>
  <si>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</si>
  <si>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</si>
  <si>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</si>
  <si>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</si>
  <si>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</si>
  <si>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</si>
  <si>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</si>
  <si>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</si>
  <si>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</si>
  <si>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</si>
  <si>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</si>
  <si>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</si>
  <si>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</si>
  <si>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</si>
  <si>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</si>
  <si>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</si>
  <si>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</si>
  <si>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</si>
  <si>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</si>
  <si>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</si>
  <si>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</si>
  <si>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</si>
  <si>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</si>
  <si>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</si>
  <si>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</si>
  <si>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</si>
  <si>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</si>
  <si>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</si>
  <si>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</si>
  <si>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</si>
  <si>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</si>
  <si>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</si>
  <si>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</si>
  <si>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</si>
  <si>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</si>
  <si>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</si>
  <si>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</si>
  <si>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</si>
  <si>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</si>
  <si>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</si>
  <si>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</si>
  <si>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</si>
  <si>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</si>
  <si>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</si>
  <si>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</si>
  <si>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</si>
  <si>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</si>
  <si>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</si>
  <si>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</si>
  <si>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</si>
  <si>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</si>
  <si>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</si>
  <si>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</si>
  <si>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</si>
  <si>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</si>
  <si>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</si>
  <si>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</si>
  <si>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</si>
  <si>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</si>
  <si>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</si>
  <si>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</si>
  <si>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</si>
  <si>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</si>
  <si>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</si>
  <si>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</si>
  <si>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</si>
  <si>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</si>
  <si>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</si>
  <si>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</si>
  <si>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</si>
  <si>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</si>
  <si>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</si>
  <si>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</si>
  <si>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</si>
  <si>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</si>
  <si>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</si>
  <si>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</si>
  <si>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</si>
  <si>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</si>
  <si>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</si>
  <si>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</si>
  <si>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</si>
  <si>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</si>
  <si>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</si>
  <si>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</si>
  <si>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</si>
  <si>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</si>
  <si>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</si>
  <si>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</si>
  <si>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</si>
  <si>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</si>
  <si>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</si>
  <si>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</si>
  <si>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</si>
  <si>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</si>
  <si>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</si>
  <si>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</si>
  <si>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</si>
  <si>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</si>
  <si>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</si>
  <si>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</si>
  <si>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</si>
  <si>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</si>
  <si>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</si>
  <si>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</si>
  <si>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</si>
  <si>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</si>
  <si>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</si>
  <si>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</si>
  <si>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</si>
  <si>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</si>
  <si>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</si>
  <si>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</si>
  <si>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</si>
  <si>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</si>
  <si>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</si>
  <si>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</si>
  <si>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</si>
  <si>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</si>
  <si>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</si>
  <si>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</si>
  <si>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</si>
  <si>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</si>
  <si>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</si>
  <si>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</si>
  <si>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</si>
  <si>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</si>
  <si>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</si>
  <si>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</si>
  <si>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</si>
  <si>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</si>
  <si>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</si>
  <si>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</si>
  <si>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</si>
  <si>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</si>
  <si>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</si>
  <si>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</si>
  <si>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</si>
  <si>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</si>
  <si>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</si>
  <si>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</si>
  <si>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</si>
  <si>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</si>
  <si>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</si>
  <si>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</si>
  <si>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</si>
  <si>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</si>
  <si>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</si>
  <si>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</si>
  <si>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</si>
  <si>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</si>
  <si>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</si>
  <si>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</si>
  <si>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</si>
  <si>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</si>
  <si>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</si>
  <si>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</si>
  <si>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</si>
  <si>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</si>
  <si>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</si>
  <si>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</si>
  <si>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</si>
  <si>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</si>
  <si>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</si>
  <si>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</si>
  <si>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</si>
  <si>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</si>
  <si>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</si>
  <si>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</si>
  <si>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</si>
  <si>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</si>
  <si>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</si>
  <si>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</si>
  <si>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</si>
  <si>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</si>
  <si>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</si>
  <si>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</si>
  <si>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</si>
  <si>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</si>
  <si>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</si>
  <si>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</si>
  <si>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</si>
  <si>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</si>
  <si>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</si>
  <si>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</si>
  <si>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</si>
  <si>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</si>
  <si>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</si>
  <si>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</si>
  <si>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</si>
  <si>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</si>
  <si>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</si>
  <si>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</si>
  <si>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</si>
  <si>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</si>
  <si>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</si>
  <si>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</si>
  <si>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</si>
  <si>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</si>
  <si>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</si>
  <si>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</si>
  <si>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</si>
  <si>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</si>
  <si>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</si>
  <si>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</si>
  <si>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</si>
  <si>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</si>
  <si>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</si>
  <si>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</si>
  <si>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</si>
  <si>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</si>
  <si>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</si>
  <si>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</si>
  <si>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</si>
  <si>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</si>
  <si>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</si>
  <si>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</si>
  <si>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</si>
  <si>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</si>
  <si>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</si>
  <si>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</si>
  <si>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</si>
  <si>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</si>
  <si>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</si>
  <si>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</si>
  <si>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</si>
  <si>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</si>
  <si>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</si>
  <si>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</si>
  <si>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</si>
  <si>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</si>
  <si>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</si>
  <si>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</si>
  <si>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</si>
  <si>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</si>
  <si>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</si>
  <si>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</si>
  <si>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</si>
  <si>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</si>
  <si>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</si>
  <si>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</si>
  <si>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</si>
  <si>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</si>
  <si>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</si>
  <si>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</si>
  <si>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</si>
  <si>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</si>
  <si>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</si>
  <si>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</si>
  <si>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</si>
  <si>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</si>
  <si>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</si>
  <si>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</si>
  <si>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</si>
  <si>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</si>
  <si>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</si>
  <si>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</si>
  <si>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</si>
  <si>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</si>
  <si>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</si>
  <si>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</si>
  <si>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</si>
  <si>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</si>
  <si>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</si>
  <si>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</si>
  <si>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</si>
  <si>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</si>
  <si>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</si>
  <si>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</si>
  <si>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</si>
  <si>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</si>
  <si>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</si>
  <si>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</si>
  <si>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</si>
  <si>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</si>
  <si>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</si>
  <si>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</si>
  <si>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</si>
  <si>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</si>
  <si>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</si>
  <si>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</si>
  <si>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</si>
  <si>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</si>
  <si>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</si>
  <si>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</si>
  <si>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</si>
  <si>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</si>
  <si>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</si>
  <si>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</si>
  <si>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</si>
  <si>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</si>
  <si>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</si>
  <si>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</si>
  <si>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</si>
  <si>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</si>
  <si>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</si>
  <si>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</si>
  <si>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</si>
  <si>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</si>
  <si>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</si>
  <si>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</si>
  <si>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</si>
  <si>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</si>
  <si>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</si>
  <si>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</si>
  <si>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</si>
  <si>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</si>
  <si>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</si>
  <si>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</si>
  <si>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</si>
  <si>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</si>
  <si>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</si>
  <si>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</si>
  <si>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</si>
  <si>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</si>
  <si>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</si>
  <si>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</si>
  <si>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</si>
  <si>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</si>
  <si>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</si>
  <si>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</si>
  <si>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</si>
  <si>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</si>
  <si>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</si>
  <si>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</si>
  <si>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</si>
  <si>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</si>
  <si>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</si>
  <si>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</si>
  <si>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</si>
  <si>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</si>
  <si>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</si>
  <si>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</si>
  <si>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</si>
  <si>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</si>
  <si>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</si>
  <si>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</si>
  <si>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</si>
  <si>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</si>
  <si>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</si>
  <si>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</si>
  <si>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</si>
  <si>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</si>
  <si>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</si>
  <si>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</si>
  <si>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</si>
  <si>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</si>
  <si>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</si>
  <si>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</si>
  <si>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</si>
  <si>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</si>
  <si>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</si>
  <si>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</si>
  <si>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</si>
  <si>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</si>
  <si>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</si>
  <si>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</si>
  <si>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</si>
  <si>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</si>
  <si>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</si>
  <si>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</si>
  <si>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</si>
  <si>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</si>
  <si>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</si>
  <si>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</si>
  <si>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</si>
  <si>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</si>
  <si>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</si>
  <si>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</si>
  <si>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</si>
  <si>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</si>
  <si>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</si>
  <si>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</si>
  <si>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</si>
  <si>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</si>
  <si>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</si>
  <si>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</si>
  <si>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</si>
  <si>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</si>
  <si>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</si>
  <si>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</si>
  <si>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</si>
  <si>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</si>
  <si>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</si>
  <si>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</si>
  <si>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</si>
  <si>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</si>
  <si>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</si>
  <si>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</si>
  <si>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</si>
  <si>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</si>
  <si>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</si>
  <si>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</si>
  <si>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</si>
  <si>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</si>
  <si>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</si>
  <si>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</si>
  <si>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</si>
  <si>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</si>
  <si>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</si>
  <si>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</si>
  <si>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</si>
  <si>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</si>
  <si>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</si>
  <si>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</si>
  <si>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</si>
  <si>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</si>
  <si>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</si>
  <si>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</si>
  <si>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</si>
  <si>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</si>
  <si>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</si>
  <si>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</si>
  <si>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</si>
  <si>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</si>
  <si>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</si>
  <si>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</si>
  <si>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</si>
  <si>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</si>
  <si>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</si>
  <si>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</si>
  <si>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</si>
  <si>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</si>
  <si>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</si>
  <si>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</si>
  <si>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</si>
  <si>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</si>
  <si>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</si>
  <si>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</si>
  <si>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</si>
  <si>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</si>
  <si>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</si>
  <si>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</si>
  <si>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</si>
  <si>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</si>
  <si>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</si>
  <si>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</si>
  <si>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</si>
  <si>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</si>
  <si>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</si>
  <si>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</si>
  <si>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</si>
  <si>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</si>
  <si>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</si>
  <si>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</si>
  <si>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</si>
  <si>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</si>
  <si>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</si>
  <si>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</si>
  <si>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</si>
  <si>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</si>
  <si>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</si>
  <si>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</si>
  <si>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</si>
  <si>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</si>
  <si>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</si>
  <si>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</si>
  <si>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</si>
  <si>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</si>
  <si>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</si>
  <si>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</si>
  <si>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</si>
  <si>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</si>
  <si>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</si>
  <si>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</si>
  <si>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</si>
  <si>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</si>
  <si>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</si>
  <si>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</si>
  <si>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</si>
  <si>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</si>
  <si>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</si>
  <si>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</si>
  <si>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</si>
  <si>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</si>
  <si>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</si>
  <si>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</si>
  <si>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</si>
  <si>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</si>
  <si>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</si>
  <si>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</si>
  <si>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</si>
  <si>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</si>
  <si>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</si>
  <si>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</si>
  <si>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</si>
  <si>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</si>
  <si>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</si>
  <si>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</si>
  <si>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</si>
  <si>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</si>
  <si>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</si>
  <si>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</si>
  <si>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</si>
  <si>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</si>
  <si>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</si>
  <si>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</si>
  <si>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</si>
  <si>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</si>
  <si>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</si>
  <si>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</si>
  <si>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</si>
  <si>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</si>
  <si>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</si>
  <si>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</si>
  <si>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</si>
  <si>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</si>
  <si>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</si>
  <si>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</si>
  <si>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</si>
  <si>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</si>
  <si>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</si>
  <si>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</si>
  <si>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</si>
  <si>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</si>
  <si>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</si>
  <si>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</si>
  <si>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</si>
  <si>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</si>
  <si>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</si>
  <si>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</si>
  <si>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</si>
  <si>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</si>
  <si>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</si>
  <si>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</si>
  <si>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</si>
  <si>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</si>
  <si>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</si>
  <si>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</si>
  <si>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</si>
  <si>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</si>
  <si>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</si>
  <si>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</si>
  <si>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</si>
  <si>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</si>
  <si>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</si>
  <si>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</si>
  <si>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</si>
  <si>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</si>
  <si>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</si>
  <si>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</si>
  <si>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</si>
  <si>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</si>
  <si>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</si>
  <si>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</si>
  <si>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</si>
  <si>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</si>
  <si>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</si>
  <si>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</si>
  <si>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</si>
  <si>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</si>
  <si>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</si>
  <si>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</si>
  <si>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</si>
  <si>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</si>
  <si>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</si>
  <si>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</si>
  <si>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</si>
  <si>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</si>
  <si>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</si>
  <si>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</si>
  <si>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</si>
  <si>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</si>
  <si>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</si>
  <si>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</si>
  <si>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</si>
  <si>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</si>
  <si>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</si>
  <si>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</si>
  <si>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</si>
  <si>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</si>
  <si>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</si>
  <si>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</si>
  <si>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</si>
  <si>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</si>
  <si>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</si>
  <si>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</si>
  <si>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</si>
  <si>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</si>
  <si>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</si>
  <si>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</si>
  <si>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</si>
  <si>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</si>
  <si>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</si>
  <si>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</si>
  <si>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</si>
  <si>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</si>
  <si>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</si>
  <si>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</si>
  <si>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</si>
  <si>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</si>
  <si>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</si>
  <si>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</si>
  <si>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</si>
  <si>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</si>
  <si>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</si>
  <si>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</si>
  <si>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</si>
  <si>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</si>
  <si>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</si>
  <si>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</si>
  <si>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</si>
  <si>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</si>
  <si>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</si>
  <si>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</si>
  <si>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</si>
  <si>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</si>
  <si>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</si>
  <si>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</si>
  <si>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</si>
  <si>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</si>
  <si>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</si>
  <si>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</si>
  <si>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</si>
  <si>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</si>
  <si>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</si>
  <si>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</si>
  <si>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</si>
  <si>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</si>
  <si>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</si>
  <si>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</si>
  <si>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</si>
  <si>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</si>
  <si>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</si>
  <si>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</si>
  <si>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</si>
  <si>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</si>
  <si>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</si>
  <si>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</si>
  <si>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</si>
  <si>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</si>
  <si>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</si>
  <si>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</si>
  <si>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</si>
  <si>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</si>
  <si>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</si>
  <si>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</si>
  <si>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</si>
  <si>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</si>
  <si>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</si>
  <si>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</si>
  <si>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</si>
  <si>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</si>
  <si>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</si>
  <si>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</si>
  <si>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</si>
  <si>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</si>
  <si>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</si>
  <si>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</si>
  <si>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</si>
  <si>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</si>
  <si>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</si>
  <si>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</si>
  <si>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</si>
  <si>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</si>
  <si>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</si>
  <si>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</si>
  <si>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</si>
  <si>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</si>
  <si>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</si>
  <si>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</si>
  <si>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</si>
  <si>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</si>
  <si>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</si>
  <si>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</si>
  <si>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</si>
  <si>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</si>
  <si>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</si>
  <si>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</si>
  <si>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</si>
  <si>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</si>
  <si>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</si>
  <si>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</si>
  <si>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</si>
  <si>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</si>
  <si>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</si>
  <si>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</si>
  <si>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</si>
  <si>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</si>
  <si>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</si>
  <si>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</si>
  <si>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</si>
  <si>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</si>
  <si>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</si>
  <si>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</si>
  <si>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</si>
  <si>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</si>
  <si>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</si>
  <si>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</si>
  <si>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</si>
  <si>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</si>
  <si>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</si>
  <si>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</si>
  <si>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</si>
  <si>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</si>
  <si>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</si>
  <si>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</si>
  <si>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</si>
  <si>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</si>
  <si>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</si>
  <si>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</si>
  <si>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</si>
  <si>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</si>
  <si>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</si>
  <si>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</si>
  <si>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</si>
  <si>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</si>
  <si>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</si>
  <si>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</si>
  <si>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</si>
  <si>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</si>
  <si>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</si>
  <si>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</si>
  <si>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</si>
  <si>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</si>
  <si>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</si>
  <si>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</si>
  <si>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</si>
  <si>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</si>
  <si>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</si>
  <si>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</si>
  <si>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</si>
  <si>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</si>
  <si>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</si>
  <si>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</si>
  <si>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</si>
  <si>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</si>
  <si>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</si>
  <si>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</si>
  <si>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</si>
  <si>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</si>
  <si>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</si>
  <si>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</si>
  <si>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</si>
  <si>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</si>
  <si>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</si>
  <si>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</si>
  <si>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</si>
  <si>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</si>
  <si>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</si>
  <si>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</si>
  <si>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</si>
  <si>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</si>
  <si>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</si>
  <si>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</si>
  <si>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</si>
  <si>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</si>
  <si>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</si>
  <si>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</si>
  <si>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</si>
  <si>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</si>
  <si>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</si>
  <si>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</si>
  <si>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</si>
  <si>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</si>
  <si>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</si>
  <si>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</si>
  <si>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</si>
  <si>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</si>
  <si>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</si>
  <si>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</si>
  <si>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</si>
  <si>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</si>
  <si>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</si>
  <si>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</si>
  <si>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</si>
  <si>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</si>
  <si>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</si>
  <si>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</si>
  <si>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</si>
  <si>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</si>
  <si>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</si>
  <si>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</si>
  <si>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</si>
  <si>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</si>
  <si>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</si>
  <si>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</si>
  <si>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</si>
  <si>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</si>
  <si>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</si>
  <si>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</si>
  <si>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</si>
  <si>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</si>
  <si>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</si>
  <si>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</si>
  <si>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</si>
  <si>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</si>
  <si>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</si>
  <si>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</si>
  <si>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</si>
  <si>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</si>
  <si>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</si>
  <si>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</si>
  <si>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</si>
  <si>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</si>
  <si>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</si>
  <si>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</si>
  <si>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</si>
  <si>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</si>
  <si>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</si>
  <si>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</si>
  <si>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</si>
  <si>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</si>
  <si>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</si>
  <si>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</si>
  <si>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</si>
  <si>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</si>
  <si>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</si>
  <si>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</si>
  <si>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</si>
  <si>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</si>
  <si>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</si>
  <si>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</si>
  <si>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</si>
  <si>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</si>
  <si>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</si>
  <si>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</si>
  <si>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</si>
  <si>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</si>
  <si>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</si>
  <si>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</si>
  <si>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</si>
  <si>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</si>
  <si>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</si>
  <si>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</si>
  <si>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</si>
  <si>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</si>
  <si>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</si>
  <si>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</si>
  <si>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</si>
  <si>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</si>
  <si>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</si>
  <si>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</si>
  <si>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</si>
  <si>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</si>
  <si>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</si>
  <si>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</si>
  <si>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</si>
  <si>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</si>
  <si>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</si>
  <si>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</si>
  <si>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</si>
  <si>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</si>
  <si>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</si>
  <si>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</si>
  <si>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</si>
  <si>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</si>
  <si>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</si>
  <si>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</si>
  <si>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</si>
  <si>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</si>
  <si>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</si>
  <si>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</si>
  <si>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</si>
  <si>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</si>
  <si>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</si>
  <si>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</si>
  <si>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</si>
  <si>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</si>
  <si>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</si>
  <si>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</si>
  <si>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</si>
  <si>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</si>
  <si>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</si>
  <si>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</si>
  <si>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</si>
  <si>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</si>
  <si>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</si>
  <si>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</si>
  <si>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</si>
  <si>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</si>
  <si>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</si>
  <si>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</si>
  <si>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</si>
  <si>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</si>
  <si>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</si>
  <si>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</si>
  <si>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</si>
  <si>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</si>
  <si>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</si>
  <si>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</si>
  <si>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</si>
  <si>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</si>
  <si>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</si>
  <si>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</si>
  <si>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</si>
  <si>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</si>
  <si>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</si>
  <si>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</si>
  <si>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</si>
  <si>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</si>
  <si>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</si>
  <si>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</si>
  <si>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</si>
  <si>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</si>
  <si>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</si>
  <si>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</si>
  <si>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</si>
  <si>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</si>
  <si>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</si>
  <si>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</si>
  <si>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</si>
  <si>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</si>
  <si>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</si>
  <si>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</si>
  <si>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</si>
  <si>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</si>
  <si>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</si>
  <si>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</si>
  <si>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</si>
  <si>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</si>
  <si>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</si>
  <si>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</si>
  <si>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</si>
  <si>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</si>
  <si>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</si>
  <si>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</si>
  <si>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</si>
  <si>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</si>
  <si>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</si>
  <si>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</si>
  <si>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</si>
  <si>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</si>
  <si>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</si>
  <si>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</si>
  <si>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</si>
  <si>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</si>
  <si>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</si>
  <si>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</si>
  <si>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</si>
  <si>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</si>
  <si>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</si>
  <si>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</si>
  <si>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</si>
  <si>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</si>
  <si>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</si>
  <si>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</si>
  <si>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</si>
  <si>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</si>
  <si>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</si>
  <si>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</si>
  <si>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</si>
  <si>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</si>
  <si>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</si>
  <si>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</si>
  <si>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</si>
  <si>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</si>
  <si>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</si>
  <si>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</si>
  <si>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</si>
  <si>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</si>
  <si>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</si>
  <si>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</si>
  <si>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</si>
  <si>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</si>
  <si>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</si>
  <si>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</si>
  <si>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</si>
  <si>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</si>
  <si>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</si>
  <si>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</si>
  <si>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</si>
  <si>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</si>
  <si>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</si>
  <si>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</si>
  <si>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</si>
  <si>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</si>
  <si>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</si>
  <si>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</si>
  <si>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</si>
  <si>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</si>
  <si>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</si>
  <si>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</si>
  <si>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</si>
  <si>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</si>
  <si>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</si>
  <si>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</si>
  <si>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</si>
  <si>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</si>
  <si>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</si>
  <si>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</si>
  <si>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</si>
  <si>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</si>
  <si>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</si>
  <si>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</si>
  <si>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</si>
  <si>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</si>
  <si>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</si>
  <si>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</si>
  <si>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</si>
  <si>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</si>
  <si>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</si>
  <si>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</si>
  <si>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</si>
  <si>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</si>
  <si>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</si>
  <si>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</si>
  <si>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</si>
  <si>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</si>
  <si>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</si>
  <si>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</si>
  <si>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</si>
  <si>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</si>
  <si>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</si>
  <si>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</si>
  <si>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</si>
  <si>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</si>
  <si>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</si>
  <si>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</si>
  <si>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</si>
  <si>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</si>
  <si>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</si>
  <si>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</si>
  <si>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</si>
  <si>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</si>
  <si>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</si>
  <si>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</si>
  <si>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</si>
  <si>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</si>
  <si>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</si>
  <si>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</si>
  <si>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</si>
  <si>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</si>
  <si>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</si>
  <si>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</si>
  <si>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</si>
  <si>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</si>
  <si>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</si>
  <si>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</si>
  <si>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</si>
  <si>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</si>
  <si>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</si>
  <si>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</si>
  <si>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</si>
  <si>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</si>
  <si>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</si>
  <si>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</si>
  <si>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</si>
  <si>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</si>
  <si>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</si>
  <si>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</si>
  <si>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</si>
  <si>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</si>
  <si>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</si>
  <si>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</si>
  <si>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</si>
  <si>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</si>
  <si>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</si>
  <si>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</si>
  <si>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</si>
  <si>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</si>
  <si>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</si>
  <si>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</si>
  <si>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</si>
  <si>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</si>
  <si>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</si>
  <si>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</si>
  <si>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</si>
  <si>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</si>
  <si>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</si>
  <si>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</si>
  <si>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</si>
  <si>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</si>
  <si>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</si>
  <si>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</si>
  <si>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</si>
  <si>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</si>
  <si>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</si>
  <si>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</si>
  <si>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</si>
  <si>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</si>
  <si>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</si>
  <si>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</si>
  <si>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</si>
  <si>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</si>
  <si>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</si>
  <si>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</si>
  <si>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</si>
  <si>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</si>
  <si>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</si>
  <si>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</si>
  <si>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</si>
  <si>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</si>
  <si>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</si>
  <si>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</si>
  <si>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</si>
  <si>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</si>
  <si>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</si>
  <si>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</si>
  <si>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</si>
  <si>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</si>
  <si>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</si>
  <si>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</si>
  <si>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</si>
  <si>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</si>
  <si>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</si>
  <si>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</si>
  <si>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</si>
  <si>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</si>
  <si>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</si>
  <si>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</si>
  <si>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</si>
  <si>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</si>
  <si>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</si>
  <si>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</si>
  <si>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</si>
  <si>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</si>
  <si>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</si>
  <si>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</si>
  <si>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</si>
  <si>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</si>
  <si>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</si>
  <si>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</si>
  <si>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</si>
  <si>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</si>
  <si>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</si>
  <si>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</si>
  <si>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</si>
  <si>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</si>
  <si>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</si>
  <si>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</si>
  <si>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</si>
  <si>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</si>
  <si>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</si>
  <si>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</si>
  <si>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</si>
  <si>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</si>
  <si>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</si>
  <si>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</si>
  <si>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</si>
  <si>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</si>
  <si>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</si>
  <si>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</si>
  <si>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</si>
  <si>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</si>
  <si>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</si>
  <si>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</si>
  <si>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</si>
  <si>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</si>
  <si>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</si>
  <si>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</si>
  <si>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</si>
  <si>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</si>
  <si>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</si>
  <si>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</si>
  <si>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</si>
  <si>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</si>
  <si>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</si>
  <si>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</si>
  <si>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</si>
  <si>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</si>
  <si>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</si>
  <si>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</si>
  <si>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</si>
  <si>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</si>
  <si>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</si>
  <si>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</si>
  <si>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</si>
  <si>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</si>
  <si>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</si>
  <si>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</si>
  <si>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</si>
  <si>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</si>
  <si>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</si>
  <si>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</si>
  <si>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</si>
  <si>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</si>
  <si>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</si>
  <si>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</si>
  <si>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</si>
  <si>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</si>
  <si>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</si>
  <si>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</si>
  <si>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</si>
  <si>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</si>
  <si>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</si>
  <si>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</si>
  <si>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</si>
  <si>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</si>
  <si>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</si>
  <si>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</si>
  <si>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</si>
  <si>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</si>
  <si>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</si>
  <si>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</si>
  <si>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</si>
  <si>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</si>
  <si>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</si>
  <si>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</si>
  <si>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</si>
  <si>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</si>
  <si>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</si>
  <si>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</si>
  <si>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</si>
  <si>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</si>
  <si>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</si>
  <si>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</si>
  <si>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</si>
  <si>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</si>
  <si>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</si>
  <si>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</si>
  <si>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</si>
  <si>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</si>
  <si>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</si>
  <si>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</si>
  <si>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</si>
  <si>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</si>
  <si>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</si>
  <si>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</si>
  <si>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</si>
  <si>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</si>
  <si>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</si>
  <si>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</si>
  <si>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</si>
  <si>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</si>
  <si>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</si>
  <si>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</si>
  <si>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</si>
  <si>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</si>
  <si>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</si>
  <si>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</si>
  <si>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</si>
  <si>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</si>
  <si>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</si>
  <si>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</si>
  <si>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</si>
  <si>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</si>
  <si>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</si>
  <si>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</si>
  <si>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</si>
  <si>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</si>
  <si>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</si>
  <si>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</si>
  <si>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</si>
  <si>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</si>
  <si>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</si>
  <si>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</si>
  <si>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</si>
  <si>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</si>
  <si>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</si>
  <si>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</si>
  <si>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</si>
  <si>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</si>
  <si>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</si>
  <si>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</si>
  <si>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</si>
  <si>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</si>
  <si>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</si>
  <si>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</si>
  <si>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</si>
  <si>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</si>
  <si>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</si>
  <si>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</si>
  <si>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</si>
  <si>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</si>
  <si>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</si>
  <si>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</si>
  <si>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</si>
  <si>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</si>
  <si>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</si>
  <si>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</si>
  <si>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</si>
  <si>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</si>
  <si>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</si>
  <si>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</si>
  <si>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</si>
  <si>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</si>
  <si>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</si>
  <si>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</si>
  <si>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</si>
  <si>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</si>
  <si>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</si>
  <si>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</si>
  <si>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</si>
  <si>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</si>
  <si>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</si>
  <si>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</si>
  <si>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</si>
  <si>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</si>
  <si>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</si>
  <si>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</si>
  <si>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</si>
  <si>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</si>
  <si>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</si>
  <si>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</si>
  <si>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</si>
  <si>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</si>
  <si>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</si>
  <si>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</si>
  <si>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</si>
  <si>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</si>
  <si>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</si>
  <si>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</si>
  <si>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</si>
  <si>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</si>
  <si>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</si>
  <si>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</si>
  <si>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</si>
  <si>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</si>
  <si>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</si>
  <si>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</si>
  <si>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</si>
  <si>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</si>
  <si>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</si>
  <si>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</si>
  <si>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</si>
  <si>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</si>
  <si>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</si>
  <si>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</si>
  <si>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</si>
  <si>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</si>
  <si>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</si>
  <si>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</si>
  <si>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</si>
  <si>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</si>
  <si>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</si>
  <si>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</si>
  <si>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</si>
  <si>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</si>
  <si>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</si>
  <si>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</si>
  <si>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</si>
  <si>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</si>
  <si>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</si>
  <si>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</si>
  <si>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</si>
  <si>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</si>
  <si>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</si>
  <si>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</si>
  <si>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</si>
  <si>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</si>
  <si>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</si>
  <si>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</si>
  <si>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</si>
  <si>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</si>
  <si>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</si>
  <si>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</si>
  <si>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</si>
  <si>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</si>
  <si>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</si>
  <si>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</si>
  <si>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</si>
  <si>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</si>
  <si>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</si>
  <si>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</si>
  <si>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</si>
  <si>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</si>
  <si>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</si>
  <si>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</si>
  <si>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</si>
  <si>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</si>
  <si>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</si>
  <si>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</si>
  <si>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</si>
  <si>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</si>
  <si>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</si>
  <si>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</si>
  <si>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</si>
  <si>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</si>
  <si>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</si>
  <si>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</si>
  <si>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</si>
  <si>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</si>
  <si>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</si>
  <si>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</si>
  <si>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</si>
  <si>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</si>
  <si>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</si>
  <si>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</si>
  <si>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</si>
  <si>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</si>
  <si>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</si>
  <si>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</si>
  <si>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</si>
  <si>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</si>
  <si>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</si>
  <si>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</si>
  <si>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</si>
  <si>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</si>
  <si>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</si>
  <si>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</si>
  <si>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</si>
  <si>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</si>
  <si>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</si>
  <si>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</si>
  <si>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</si>
  <si>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</si>
  <si>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</si>
  <si>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</si>
  <si>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</si>
  <si>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</si>
  <si>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</si>
  <si>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</si>
  <si>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</si>
  <si>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</si>
  <si>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</si>
  <si>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</si>
  <si>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</si>
  <si>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</si>
  <si>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</si>
  <si>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</si>
  <si>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</si>
  <si>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</si>
  <si>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</si>
  <si>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</si>
  <si>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</si>
  <si>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</si>
  <si>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</si>
  <si>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</si>
  <si>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</si>
  <si>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</si>
  <si>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</si>
  <si>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</si>
  <si>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</si>
  <si>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</si>
  <si>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</si>
  <si>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</si>
  <si>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</si>
  <si>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</si>
  <si>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</si>
  <si>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</si>
  <si>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</si>
  <si>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</si>
  <si>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</si>
  <si>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</si>
  <si>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</si>
  <si>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</si>
  <si>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</si>
  <si>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</si>
  <si>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</si>
  <si>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</si>
  <si>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</si>
  <si>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</si>
  <si>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</si>
  <si>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</si>
  <si>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</si>
  <si>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</si>
  <si>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</si>
  <si>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</si>
  <si>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</si>
  <si>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</si>
  <si>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</si>
  <si>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</si>
  <si>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</si>
  <si>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</si>
  <si>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</si>
  <si>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</si>
  <si>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</si>
  <si>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</si>
  <si>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</si>
  <si>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</si>
  <si>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</si>
  <si>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</si>
  <si>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</si>
  <si>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</si>
  <si>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</si>
  <si>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</si>
  <si>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</si>
  <si>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</si>
  <si>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</si>
  <si>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</si>
  <si>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</si>
  <si>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</si>
  <si>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</si>
  <si>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</si>
  <si>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</si>
  <si>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</si>
  <si>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</si>
  <si>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</si>
  <si>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</si>
  <si>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</si>
  <si>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</si>
  <si>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</si>
  <si>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</si>
  <si>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</si>
  <si>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</si>
  <si>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</si>
  <si>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</si>
  <si>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</si>
  <si>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</si>
  <si>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</si>
  <si>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</si>
  <si>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</si>
  <si>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</si>
  <si>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</si>
  <si>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</si>
  <si>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</si>
  <si>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</si>
  <si>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</si>
  <si>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</si>
  <si>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</si>
  <si>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</si>
  <si>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</si>
  <si>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</si>
  <si>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</si>
  <si>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</si>
  <si>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</si>
  <si>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</si>
  <si>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</si>
  <si>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</si>
  <si>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</si>
  <si>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</si>
  <si>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</si>
  <si>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</si>
  <si>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</si>
  <si>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</si>
  <si>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</si>
  <si>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</si>
  <si>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</si>
  <si>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</si>
  <si>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</si>
  <si>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</si>
  <si>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</si>
  <si>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</si>
  <si>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</si>
  <si>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</si>
  <si>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</si>
  <si>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</si>
  <si>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</si>
  <si>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</si>
  <si>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</si>
  <si>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</si>
  <si>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</si>
  <si>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</si>
  <si>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</si>
  <si>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</si>
  <si>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</si>
  <si>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</si>
  <si>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</si>
  <si>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</si>
  <si>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</si>
  <si>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</si>
  <si>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</si>
  <si>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</si>
  <si>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</si>
  <si>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</si>
  <si>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</si>
  <si>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</si>
  <si>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</si>
  <si>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</si>
  <si>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</si>
  <si>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</si>
  <si>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</si>
  <si>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</si>
  <si>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</si>
  <si>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</si>
  <si>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</si>
  <si>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</si>
  <si>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</si>
  <si>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</si>
  <si>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</si>
  <si>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</si>
  <si>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</si>
  <si>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</si>
  <si>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</si>
  <si>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</si>
  <si>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</si>
  <si>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</si>
  <si>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</si>
  <si>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</si>
  <si>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</si>
  <si>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</si>
  <si>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</si>
  <si>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</si>
  <si>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</si>
  <si>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</si>
  <si>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</si>
  <si>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</si>
  <si>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</si>
  <si>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</si>
  <si>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</si>
  <si>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</si>
  <si>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</si>
  <si>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</si>
  <si>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</si>
  <si>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</si>
  <si>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</si>
  <si>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</si>
  <si>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</si>
  <si>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</si>
  <si>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</si>
  <si>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</si>
  <si>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</si>
  <si>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</si>
  <si>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</si>
  <si>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</si>
  <si>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</si>
  <si>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</si>
  <si>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</si>
  <si>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</si>
  <si>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</si>
  <si>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</si>
  <si>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</si>
  <si>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</si>
  <si>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</si>
  <si>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</si>
  <si>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</si>
  <si>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</si>
  <si>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</si>
  <si>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</si>
  <si>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</si>
  <si>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</si>
  <si>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</si>
  <si>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</si>
  <si>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</si>
  <si>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</si>
  <si>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</si>
  <si>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</si>
  <si>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</si>
  <si>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</si>
  <si>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</si>
  <si>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</si>
  <si>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</si>
  <si>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</si>
  <si>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</si>
  <si>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</si>
  <si>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</si>
  <si>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</si>
  <si>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</si>
  <si>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</si>
  <si>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</si>
  <si>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</si>
  <si>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</si>
  <si>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</si>
  <si>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</si>
  <si>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</si>
  <si>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</si>
  <si>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</si>
  <si>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</si>
  <si>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</si>
  <si>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</si>
  <si>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</si>
  <si>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</si>
  <si>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</si>
  <si>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</si>
  <si>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</si>
  <si>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</si>
  <si>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</si>
  <si>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</si>
  <si>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</si>
  <si>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</si>
  <si>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</si>
  <si>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</si>
  <si>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</si>
  <si>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</si>
  <si>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</si>
  <si>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</si>
  <si>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</si>
  <si>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</si>
  <si>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</si>
  <si>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</si>
  <si>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</si>
  <si>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</si>
  <si>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</si>
  <si>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</si>
  <si>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</si>
  <si>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</si>
  <si>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</si>
  <si>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</si>
  <si>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</si>
  <si>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</si>
  <si>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</si>
  <si>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</si>
  <si>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</si>
  <si>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</si>
  <si>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</si>
  <si>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</si>
  <si>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</si>
  <si>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</si>
  <si>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</si>
  <si>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</si>
  <si>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</si>
  <si>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</si>
  <si>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</si>
  <si>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</si>
  <si>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</si>
  <si>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</si>
  <si>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</si>
  <si>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</si>
  <si>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</si>
  <si>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</si>
  <si>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</si>
  <si>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</si>
  <si>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</si>
  <si>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</si>
  <si>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</si>
  <si>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</si>
  <si>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</si>
  <si>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</si>
  <si>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</si>
  <si>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</si>
  <si>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</si>
  <si>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</si>
  <si>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</si>
  <si>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</si>
  <si>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</si>
  <si>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</si>
  <si>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</si>
  <si>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</si>
  <si>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</si>
  <si>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</si>
  <si>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</si>
  <si>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</si>
  <si>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</si>
  <si>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</si>
  <si>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</si>
  <si>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</si>
  <si>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</si>
  <si>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</si>
  <si>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</si>
  <si>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</si>
  <si>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</si>
  <si>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</si>
  <si>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</si>
  <si>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</si>
  <si>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</si>
  <si>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</si>
  <si>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</si>
  <si>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</si>
  <si>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</si>
  <si>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</si>
  <si>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</si>
  <si>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</si>
  <si>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</si>
  <si>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</si>
  <si>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</si>
  <si>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</si>
  <si>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</si>
  <si>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</si>
  <si>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</si>
  <si>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</si>
  <si>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</si>
  <si>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</si>
  <si>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</si>
  <si>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</si>
  <si>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</si>
  <si>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</si>
  <si>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</si>
  <si>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</si>
  <si>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</si>
  <si>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</si>
  <si>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</si>
  <si>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</si>
  <si>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</si>
  <si>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</si>
  <si>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</si>
  <si>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</si>
  <si>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</si>
  <si>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</si>
  <si>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</si>
  <si>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</si>
  <si>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</si>
  <si>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</si>
  <si>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</si>
  <si>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</si>
  <si>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</si>
  <si>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</si>
  <si>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</si>
  <si>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</si>
  <si>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</si>
  <si>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</si>
  <si>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</si>
  <si>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</si>
  <si>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</si>
  <si>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</si>
  <si>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</si>
  <si>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</si>
  <si>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</si>
  <si>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</si>
  <si>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</si>
  <si>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</si>
  <si>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</si>
  <si>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</si>
  <si>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</si>
  <si>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</si>
  <si>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</si>
  <si>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</si>
  <si>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</si>
  <si>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</si>
  <si>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</si>
  <si>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</si>
  <si>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</si>
  <si>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</si>
  <si>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</si>
  <si>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</si>
  <si>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</si>
  <si>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</si>
  <si>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</si>
  <si>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</si>
  <si>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</si>
  <si>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</si>
  <si>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</si>
  <si>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</si>
  <si>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</si>
  <si>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</si>
  <si>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</si>
  <si>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</si>
  <si>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</si>
  <si>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</si>
  <si>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</si>
  <si>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</si>
  <si>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</si>
  <si>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</si>
  <si>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</si>
  <si>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</si>
  <si>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</si>
  <si>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</si>
  <si>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</si>
  <si>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</si>
  <si>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</si>
  <si>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</si>
  <si>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</si>
  <si>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</si>
  <si>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</si>
  <si>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</si>
  <si>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</si>
  <si>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</si>
  <si>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</si>
  <si>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</si>
  <si>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</si>
  <si>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</si>
  <si>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</si>
  <si>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</si>
  <si>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</si>
  <si>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</si>
  <si>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</si>
  <si>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</si>
  <si>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</si>
  <si>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</si>
  <si>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</si>
  <si>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</si>
  <si>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</si>
  <si>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</si>
  <si>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</si>
  <si>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</si>
  <si>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</si>
  <si>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</si>
  <si>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</si>
  <si>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</si>
  <si>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</si>
  <si>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</si>
  <si>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</si>
  <si>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</si>
  <si>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</si>
  <si>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</si>
  <si>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</si>
  <si>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</si>
  <si>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</si>
  <si>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</si>
  <si>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</si>
  <si>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</si>
  <si>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</si>
  <si>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</si>
  <si>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</si>
  <si>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</si>
  <si>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</si>
  <si>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</si>
  <si>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</si>
  <si>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</si>
  <si>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</si>
  <si>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</si>
  <si>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</si>
  <si>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</si>
  <si>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</si>
  <si>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</si>
  <si>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</si>
  <si>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</si>
  <si>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</si>
  <si>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</si>
  <si>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</si>
  <si>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</si>
  <si>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</si>
  <si>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</si>
  <si>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</si>
  <si>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</si>
  <si>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</si>
  <si>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</si>
  <si>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</si>
  <si>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</si>
  <si>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</si>
  <si>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</si>
  <si>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</si>
  <si>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</si>
  <si>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</si>
  <si>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</si>
  <si>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</si>
  <si>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</si>
  <si>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</si>
  <si>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</si>
  <si>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</si>
  <si>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</si>
  <si>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</si>
  <si>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</si>
  <si>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</si>
  <si>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</si>
  <si>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</si>
  <si>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</si>
  <si>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</si>
  <si>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</si>
  <si>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</si>
  <si>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</si>
  <si>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</si>
  <si>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</si>
  <si>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</si>
  <si>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</si>
  <si>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</si>
  <si>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</si>
  <si>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</si>
  <si>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</si>
  <si>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</si>
  <si>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</si>
  <si>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</si>
  <si>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</si>
  <si>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</si>
  <si>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</si>
  <si>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</si>
  <si>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</si>
  <si>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</si>
  <si>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</si>
  <si>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</si>
  <si>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</si>
  <si>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</si>
  <si>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</si>
  <si>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</si>
  <si>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</si>
  <si>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</si>
  <si>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</si>
  <si>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</si>
  <si>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</si>
  <si>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</si>
  <si>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</si>
  <si>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</si>
  <si>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</si>
  <si>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</si>
  <si>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</si>
  <si>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</si>
  <si>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</si>
  <si>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</si>
  <si>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</si>
  <si>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</si>
  <si>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</si>
  <si>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</si>
  <si>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</si>
  <si>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</si>
  <si>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</si>
  <si>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</si>
  <si>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</si>
  <si>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</si>
  <si>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</si>
  <si>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</si>
  <si>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</si>
  <si>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</si>
  <si>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</si>
  <si>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</si>
  <si>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</si>
  <si>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</si>
  <si>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</si>
  <si>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</si>
  <si>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</si>
  <si>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</si>
  <si>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</si>
  <si>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</si>
  <si>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</si>
  <si>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</si>
  <si>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</si>
  <si>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</si>
  <si>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</si>
  <si>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</si>
  <si>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</si>
  <si>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</si>
  <si>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</si>
  <si>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</si>
  <si>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</si>
  <si>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</si>
  <si>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</si>
  <si>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</si>
  <si>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</si>
  <si>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</si>
  <si>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</si>
  <si>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</si>
  <si>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</si>
  <si>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</si>
  <si>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</si>
  <si>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</si>
  <si>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</si>
  <si>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</si>
  <si>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</si>
  <si>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</si>
  <si>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</si>
  <si>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</si>
  <si>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</si>
  <si>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</si>
  <si>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</si>
  <si>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</si>
  <si>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</si>
  <si>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</si>
  <si>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</si>
  <si>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</si>
  <si>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</si>
  <si>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</si>
  <si>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</si>
  <si>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</si>
  <si>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</si>
  <si>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</si>
  <si>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</si>
  <si>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</si>
  <si>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</si>
  <si>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</si>
  <si>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</si>
  <si>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</si>
  <si>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</si>
  <si>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</si>
  <si>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</si>
  <si>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</si>
  <si>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</si>
  <si>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</si>
  <si>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</si>
  <si>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</si>
  <si>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</si>
  <si>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</si>
  <si>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</si>
  <si>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</si>
  <si>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</si>
  <si>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</si>
  <si>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</si>
  <si>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</si>
  <si>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</si>
  <si>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</si>
  <si>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</si>
  <si>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</si>
  <si>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</si>
  <si>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</si>
  <si>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</si>
  <si>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</si>
  <si>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</si>
  <si>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</si>
  <si>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</si>
  <si>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</si>
  <si>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</si>
  <si>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</si>
  <si>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</si>
  <si>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</si>
  <si>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</si>
  <si>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</si>
  <si>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</si>
  <si>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</si>
  <si>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</si>
  <si>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</si>
  <si>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</si>
  <si>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</si>
  <si>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</si>
  <si>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</si>
  <si>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</si>
  <si>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</si>
  <si>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</si>
  <si>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</si>
  <si>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</si>
  <si>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</si>
  <si>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</si>
  <si>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</si>
  <si>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</si>
  <si>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</si>
  <si>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</si>
  <si>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</si>
  <si>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</si>
  <si>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</si>
  <si>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</si>
  <si>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</si>
  <si>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</si>
  <si>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</si>
  <si>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</si>
  <si>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</si>
  <si>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</si>
  <si>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</si>
  <si>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</si>
  <si>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</si>
  <si>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</si>
  <si>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</si>
  <si>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</si>
  <si>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</si>
  <si>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</si>
  <si>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</si>
  <si>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</si>
  <si>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</si>
  <si>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</si>
  <si>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</si>
  <si>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</si>
  <si>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</si>
  <si>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</si>
  <si>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</si>
  <si>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</si>
  <si>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</si>
  <si>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</si>
  <si>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</si>
  <si>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</si>
  <si>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</si>
  <si>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</si>
  <si>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</si>
  <si>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</si>
  <si>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</si>
  <si>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</si>
  <si>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</si>
  <si>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</si>
  <si>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</si>
  <si>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</si>
  <si>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</si>
  <si>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</si>
  <si>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</si>
  <si>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</si>
  <si>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</si>
  <si>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</si>
  <si>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</si>
  <si>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</si>
  <si>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</si>
  <si>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</si>
  <si>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</si>
  <si>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</si>
  <si>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</si>
  <si>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</si>
  <si>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</si>
  <si>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</si>
  <si>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</si>
  <si>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</si>
  <si>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</si>
  <si>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</si>
  <si>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</si>
  <si>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</si>
  <si>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</si>
  <si>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</si>
  <si>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</si>
  <si>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</si>
  <si>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</si>
  <si>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</si>
  <si>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</si>
  <si>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</si>
  <si>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</si>
  <si>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</si>
  <si>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</si>
  <si>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</si>
  <si>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</si>
  <si>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</si>
  <si>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</si>
  <si>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</si>
  <si>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</si>
  <si>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</si>
  <si>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</si>
  <si>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</si>
  <si>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</si>
  <si>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</si>
  <si>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</si>
  <si>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</si>
  <si>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</si>
  <si>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</si>
  <si>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</si>
  <si>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</si>
  <si>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</si>
  <si>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</si>
  <si>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</si>
  <si>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</si>
  <si>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</si>
  <si>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</si>
  <si>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</si>
  <si>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</si>
  <si>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</si>
  <si>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</si>
  <si>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</si>
  <si>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</si>
  <si>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</si>
  <si>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</si>
  <si>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</si>
  <si>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</si>
  <si>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</si>
  <si>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</si>
  <si>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</si>
  <si>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</si>
  <si>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</si>
  <si>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</si>
  <si>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</si>
  <si>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</si>
  <si>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</si>
  <si>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</si>
  <si>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</si>
  <si>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</si>
  <si>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</si>
  <si>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</si>
  <si>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</si>
  <si>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</si>
  <si>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</si>
  <si>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</si>
  <si>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</si>
  <si>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</si>
  <si>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</si>
  <si>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</si>
  <si>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</si>
  <si>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</si>
  <si>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</si>
  <si>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</si>
  <si>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</si>
  <si>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</si>
  <si>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</si>
  <si>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</si>
  <si>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</si>
  <si>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</si>
  <si>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</si>
  <si>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</si>
  <si>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</si>
  <si>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</si>
  <si>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</si>
  <si>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</si>
  <si>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</si>
  <si>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</si>
  <si>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</si>
  <si>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</si>
  <si>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</si>
  <si>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</si>
  <si>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</si>
  <si>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</si>
  <si>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</si>
  <si>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</si>
  <si>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</si>
  <si>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</si>
  <si>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</si>
  <si>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</si>
  <si>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</si>
  <si>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</si>
  <si>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</si>
  <si>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</si>
  <si>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</si>
  <si>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</si>
  <si>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</si>
  <si>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</si>
  <si>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</si>
  <si>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</si>
  <si>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</si>
  <si>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</si>
  <si>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</si>
  <si>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</si>
  <si>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</si>
  <si>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</si>
  <si>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</si>
  <si>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</si>
  <si>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</si>
  <si>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</si>
  <si>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</si>
  <si>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</si>
  <si>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</si>
  <si>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</si>
  <si>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</si>
  <si>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</si>
  <si>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</si>
  <si>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</si>
  <si>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</si>
  <si>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</si>
  <si>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</si>
  <si>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</si>
  <si>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</si>
  <si>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</si>
  <si>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</si>
  <si>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</si>
  <si>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</si>
  <si>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</si>
  <si>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</si>
  <si>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</si>
  <si>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</si>
  <si>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</si>
  <si>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</si>
  <si>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</si>
  <si>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</si>
  <si>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</si>
  <si>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</si>
  <si>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</si>
  <si>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</si>
  <si>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</si>
  <si>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</si>
  <si>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</si>
  <si>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</si>
  <si>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</si>
  <si>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</si>
  <si>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</si>
  <si>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</si>
  <si>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</si>
  <si>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</si>
  <si>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</si>
  <si>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</si>
  <si>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</si>
  <si>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</si>
  <si>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</si>
  <si>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</si>
  <si>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</si>
  <si>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</si>
  <si>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</si>
  <si>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</si>
  <si>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</si>
  <si>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</si>
  <si>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</si>
  <si>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</si>
  <si>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</si>
  <si>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</si>
  <si>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</si>
  <si>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</si>
  <si>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</si>
  <si>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</si>
  <si>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</si>
  <si>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</si>
  <si>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</si>
  <si>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</si>
  <si>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</si>
  <si>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</si>
  <si>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</si>
  <si>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</si>
  <si>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</si>
  <si>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</si>
  <si>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</si>
  <si>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</si>
  <si>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</si>
  <si>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</si>
  <si>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</si>
  <si>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</si>
  <si>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</si>
  <si>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</si>
  <si>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</si>
  <si>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</si>
  <si>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</si>
  <si>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</si>
  <si>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</si>
  <si>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</si>
  <si>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</si>
  <si>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</si>
  <si>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</si>
  <si>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</si>
  <si>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</si>
  <si>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</si>
  <si>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</si>
  <si>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</si>
  <si>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</si>
  <si>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</si>
  <si>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</si>
  <si>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</si>
  <si>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</si>
  <si>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</si>
  <si>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</si>
  <si>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</si>
  <si>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</si>
  <si>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</si>
  <si>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</si>
  <si>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</si>
  <si>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</si>
  <si>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</si>
  <si>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</si>
  <si>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</si>
  <si>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</si>
  <si>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</si>
  <si>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</si>
  <si>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</si>
  <si>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</si>
  <si>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</si>
  <si>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</si>
  <si>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</si>
  <si>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</si>
  <si>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</si>
  <si>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</si>
  <si>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</si>
  <si>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</si>
  <si>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</si>
  <si>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</si>
  <si>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</si>
  <si>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</si>
  <si>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</si>
  <si>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</si>
  <si>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</si>
  <si>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</si>
  <si>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</si>
  <si>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</si>
  <si>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</si>
  <si>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</si>
  <si>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</si>
  <si>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</si>
  <si>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</si>
  <si>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</si>
  <si>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</si>
  <si>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</si>
  <si>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</si>
  <si>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</si>
  <si>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</si>
  <si>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</si>
  <si>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</si>
  <si>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</si>
  <si>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</si>
  <si>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</si>
  <si>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</si>
  <si>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</si>
  <si>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</si>
  <si>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</si>
  <si>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</si>
  <si>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</si>
  <si>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</si>
  <si>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</si>
  <si>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</si>
  <si>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</si>
  <si>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</si>
  <si>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</si>
  <si>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</si>
  <si>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</si>
  <si>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</si>
  <si>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</si>
  <si>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</si>
  <si>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</si>
  <si>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</si>
  <si>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</si>
  <si>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</si>
  <si>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</si>
  <si>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</si>
  <si>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</si>
  <si>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</si>
  <si>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</si>
  <si>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</si>
  <si>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</si>
  <si>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</si>
  <si>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</si>
  <si>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</si>
  <si>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</si>
  <si>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</si>
  <si>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</si>
  <si>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</si>
  <si>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</si>
  <si>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</si>
  <si>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</si>
  <si>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</si>
  <si>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</si>
  <si>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</si>
  <si>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</si>
  <si>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</si>
  <si>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</si>
  <si>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</si>
  <si>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</si>
  <si>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</si>
  <si>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</si>
  <si>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</si>
  <si>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</si>
  <si>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</si>
  <si>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</si>
  <si>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</si>
  <si>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</si>
  <si>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</si>
  <si>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</si>
  <si>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</si>
  <si>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</si>
  <si>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</si>
  <si>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</si>
  <si>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</si>
  <si>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</si>
  <si>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</si>
  <si>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</si>
  <si>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</si>
  <si>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</si>
  <si>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</si>
  <si>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</si>
  <si>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</si>
  <si>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</si>
  <si>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</si>
  <si>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</si>
  <si>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</si>
  <si>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</si>
  <si>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</si>
  <si>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</si>
  <si>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</si>
  <si>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</si>
  <si>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</si>
  <si>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</si>
  <si>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</si>
  <si>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</si>
  <si>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</si>
  <si>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</si>
  <si>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</si>
  <si>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</si>
  <si>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</si>
  <si>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</si>
  <si>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</si>
  <si>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</si>
  <si>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</si>
  <si>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</si>
  <si>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</si>
  <si>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</si>
  <si>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</si>
  <si>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</si>
  <si>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</si>
  <si>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</si>
  <si>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</si>
  <si>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</si>
  <si>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</si>
  <si>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</si>
  <si>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</si>
  <si>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</si>
  <si>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</si>
  <si>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</si>
  <si>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</si>
  <si>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</si>
  <si>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</si>
  <si>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</si>
  <si>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</si>
  <si>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</si>
  <si>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</si>
  <si>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</si>
  <si>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</si>
  <si>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</si>
  <si>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</si>
  <si>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</si>
  <si>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</si>
  <si>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</si>
  <si>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</si>
  <si>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</si>
  <si>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</si>
  <si>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</si>
  <si>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</si>
  <si>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</si>
  <si>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</si>
  <si>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</si>
  <si>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</si>
  <si>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</si>
  <si>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</si>
  <si>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</si>
  <si>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</si>
  <si>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</si>
  <si>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</si>
  <si>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</si>
  <si>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</si>
  <si>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</si>
  <si>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</si>
  <si>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</si>
  <si>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</si>
  <si>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</si>
  <si>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</si>
  <si>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</si>
  <si>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</si>
  <si>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</si>
  <si>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</si>
  <si>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</si>
  <si>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</si>
  <si>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</si>
  <si>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</si>
  <si>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</si>
  <si>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</si>
  <si>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</si>
  <si>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</si>
  <si>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</si>
  <si>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</si>
  <si>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</si>
  <si>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</si>
  <si>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</si>
  <si>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</si>
  <si>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</si>
  <si>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</si>
  <si>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</si>
  <si>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</si>
  <si>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</si>
  <si>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</si>
  <si>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</si>
  <si>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</si>
  <si>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</si>
  <si>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</si>
  <si>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</si>
  <si>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</si>
  <si>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</si>
  <si>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</si>
  <si>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</si>
  <si>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</si>
  <si>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</si>
  <si>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</si>
  <si>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</si>
  <si>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</si>
  <si>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</si>
  <si>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</si>
  <si>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</si>
  <si>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</si>
  <si>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</si>
  <si>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</si>
  <si>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</si>
  <si>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</si>
  <si>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</si>
  <si>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</si>
  <si>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</si>
  <si>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</si>
  <si>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</si>
  <si>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</si>
  <si>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</si>
  <si>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</si>
  <si>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</si>
  <si>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</si>
  <si>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</si>
  <si>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</si>
  <si>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</si>
  <si>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</si>
  <si>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</si>
  <si>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</si>
  <si>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</si>
  <si>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</si>
  <si>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</si>
  <si>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</si>
  <si>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</si>
  <si>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</si>
  <si>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</si>
  <si>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</si>
  <si>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</si>
  <si>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</si>
  <si>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</si>
  <si>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</si>
  <si>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</si>
  <si>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</si>
  <si>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</si>
  <si>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</si>
  <si>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</si>
  <si>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</si>
  <si>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</si>
  <si>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</si>
  <si>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</si>
  <si>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</si>
  <si>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</si>
  <si>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</si>
  <si>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</si>
  <si>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</si>
  <si>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</si>
  <si>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</si>
  <si>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</si>
  <si>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</si>
  <si>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</si>
  <si>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</si>
  <si>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</si>
  <si>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</si>
  <si>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</si>
  <si>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</si>
  <si>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</si>
  <si>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</si>
  <si>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</si>
  <si>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</si>
  <si>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</si>
  <si>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</si>
  <si>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</si>
  <si>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</si>
  <si>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</si>
  <si>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</si>
  <si>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</si>
  <si>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</si>
  <si>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</si>
  <si>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</si>
  <si>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</si>
  <si>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</si>
  <si>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</si>
  <si>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</si>
  <si>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</si>
  <si>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</si>
  <si>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</si>
  <si>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</si>
  <si>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</si>
  <si>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</si>
  <si>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</si>
  <si>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</si>
  <si>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</si>
  <si>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</si>
  <si>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</si>
  <si>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</si>
  <si>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</si>
  <si>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</si>
  <si>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</si>
  <si>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</si>
  <si>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</si>
  <si>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</si>
  <si>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</si>
  <si>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</si>
  <si>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</si>
  <si>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</si>
  <si>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</si>
  <si>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</si>
  <si>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</si>
  <si>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</si>
  <si>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</si>
  <si>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</si>
  <si>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</si>
  <si>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</si>
  <si>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</si>
  <si>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</si>
  <si>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</si>
  <si>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</si>
  <si>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</si>
  <si>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</si>
  <si>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</si>
  <si>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</si>
  <si>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</si>
  <si>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</si>
  <si>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</si>
  <si>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</si>
  <si>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</si>
  <si>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</si>
  <si>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</si>
  <si>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</si>
  <si>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</si>
  <si>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</si>
  <si>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</si>
  <si>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</si>
  <si>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</si>
  <si>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</si>
  <si>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</si>
  <si>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</si>
  <si>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</si>
  <si>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</si>
  <si>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</si>
  <si>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</si>
  <si>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</si>
  <si>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</si>
  <si>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</si>
  <si>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</si>
  <si>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</si>
  <si>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</si>
  <si>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</si>
  <si>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</si>
  <si>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</si>
  <si>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</si>
  <si>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</si>
  <si>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</si>
  <si>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</si>
  <si>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</si>
  <si>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</si>
  <si>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</si>
  <si>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</si>
  <si>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</si>
  <si>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</si>
  <si>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</si>
  <si>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</si>
  <si>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</si>
  <si>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</si>
  <si>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</si>
  <si>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</si>
  <si>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</si>
  <si>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</si>
  <si>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</si>
  <si>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</si>
  <si>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</si>
  <si>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</si>
  <si>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</si>
  <si>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</si>
  <si>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</si>
  <si>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</si>
  <si>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</si>
  <si>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</si>
  <si>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</si>
  <si>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</si>
  <si>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</si>
  <si>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</si>
  <si>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</si>
  <si>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</si>
  <si>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</si>
  <si>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</si>
  <si>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</si>
  <si>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</si>
  <si>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</si>
  <si>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</si>
  <si>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</si>
  <si>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</si>
  <si>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</si>
  <si>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</si>
  <si>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</si>
  <si>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</si>
  <si>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</si>
  <si>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</si>
  <si>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</si>
  <si>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</si>
  <si>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</si>
  <si>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</si>
  <si>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</si>
  <si>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</si>
  <si>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</si>
  <si>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</si>
  <si>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</si>
  <si>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</si>
  <si>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</si>
  <si>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</si>
  <si>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</si>
  <si>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</si>
  <si>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</si>
  <si>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</si>
  <si>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</si>
  <si>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</si>
  <si>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</si>
  <si>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</si>
  <si>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</si>
  <si>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</si>
  <si>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</si>
  <si>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</si>
  <si>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</si>
  <si>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</si>
  <si>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</si>
  <si>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</si>
  <si>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</si>
  <si>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</si>
  <si>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</si>
  <si>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</si>
  <si>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</si>
  <si>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</si>
  <si>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</si>
  <si>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</si>
  <si>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</si>
  <si>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</si>
  <si>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</si>
  <si>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</si>
  <si>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</si>
  <si>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</si>
  <si>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</si>
  <si>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</si>
  <si>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</si>
  <si>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</si>
  <si>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</si>
  <si>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</si>
  <si>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</si>
  <si>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</si>
  <si>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</si>
  <si>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</si>
  <si>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</si>
  <si>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</si>
  <si>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</si>
  <si>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</si>
  <si>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</si>
  <si>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</si>
  <si>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</si>
  <si>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</si>
  <si>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</si>
  <si>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</si>
  <si>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</si>
  <si>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</si>
  <si>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</si>
  <si>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</si>
  <si>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</si>
  <si>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</si>
  <si>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</si>
  <si>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</si>
  <si>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</si>
  <si>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</si>
  <si>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</si>
  <si>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</si>
  <si>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</si>
  <si>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</si>
  <si>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</si>
  <si>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</si>
  <si>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</si>
  <si>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</si>
  <si>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</si>
  <si>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</si>
  <si>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</si>
  <si>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</si>
  <si>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</si>
  <si>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</si>
  <si>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</si>
  <si>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</si>
  <si>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</si>
  <si>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</si>
  <si>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</si>
  <si>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</si>
  <si>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</si>
  <si>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</si>
  <si>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</si>
  <si>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</si>
  <si>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</si>
  <si>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</si>
  <si>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</si>
  <si>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</si>
  <si>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</si>
  <si>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</si>
  <si>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</si>
  <si>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</si>
  <si>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</si>
  <si>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</si>
  <si>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</si>
  <si>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</si>
  <si>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</si>
  <si>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</si>
  <si>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</si>
  <si>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</si>
  <si>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</si>
  <si>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</si>
  <si>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</si>
  <si>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</si>
  <si>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</si>
  <si>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</si>
  <si>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</si>
  <si>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</si>
  <si>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</si>
  <si>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</si>
  <si>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</si>
  <si>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</si>
  <si>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</si>
  <si>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</si>
  <si>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</si>
  <si>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</si>
  <si>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</si>
  <si>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</si>
  <si>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</si>
  <si>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</si>
  <si>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</si>
  <si>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</si>
  <si>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</si>
  <si>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</si>
  <si>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</si>
  <si>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</si>
  <si>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</si>
  <si>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</si>
  <si>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</si>
  <si>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</si>
  <si>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</si>
  <si>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</si>
  <si>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</si>
  <si>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</si>
  <si>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</si>
  <si>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</si>
  <si>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</si>
  <si>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</si>
  <si>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</si>
  <si>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</si>
  <si>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</si>
  <si>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</si>
  <si>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</si>
  <si>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</si>
  <si>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</si>
  <si>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</si>
  <si>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</si>
  <si>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</si>
  <si>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</si>
  <si>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</si>
  <si>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</si>
  <si>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</si>
  <si>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</si>
  <si>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</si>
  <si>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</si>
  <si>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</si>
  <si>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</si>
  <si>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</si>
  <si>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</si>
  <si>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</si>
  <si>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</si>
  <si>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</si>
  <si>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</si>
  <si>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</si>
  <si>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</si>
  <si>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</si>
  <si>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</si>
  <si>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</si>
  <si>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</si>
  <si>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</si>
  <si>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</si>
  <si>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</si>
  <si>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</si>
  <si>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</si>
  <si>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</si>
  <si>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</si>
  <si>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</si>
  <si>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</si>
  <si>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</si>
  <si>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</si>
  <si>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</si>
  <si>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</si>
  <si>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</si>
  <si>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</si>
  <si>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</si>
  <si>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</si>
  <si>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</si>
  <si>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</si>
  <si>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</si>
  <si>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</si>
  <si>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</si>
  <si>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</si>
  <si>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</si>
  <si>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</si>
  <si>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</si>
  <si>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</si>
  <si>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</si>
  <si>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</si>
  <si>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</si>
  <si>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</si>
  <si>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</si>
  <si>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</si>
  <si>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</si>
  <si>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</si>
  <si>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</si>
  <si>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</si>
  <si>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</si>
  <si>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</si>
  <si>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</si>
  <si>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</si>
  <si>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</si>
  <si>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</si>
  <si>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</si>
  <si>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</si>
  <si>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</si>
  <si>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</si>
  <si>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</si>
  <si>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</si>
  <si>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</si>
  <si>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</si>
  <si>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</si>
  <si>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</si>
  <si>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</si>
  <si>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</si>
  <si>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</si>
  <si>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</si>
  <si>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</si>
  <si>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</si>
  <si>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</si>
  <si>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</si>
  <si>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</si>
  <si>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</si>
  <si>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</si>
  <si>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</si>
  <si>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</si>
  <si>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</si>
  <si>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</si>
  <si>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</si>
  <si>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</si>
  <si>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</si>
  <si>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</si>
  <si>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</si>
  <si>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</si>
  <si>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</si>
  <si>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</si>
  <si>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</si>
  <si>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</si>
  <si>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</si>
  <si>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</si>
  <si>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</si>
  <si>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</si>
  <si>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</si>
  <si>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</si>
  <si>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</si>
  <si>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</si>
  <si>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</si>
  <si>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</si>
  <si>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</si>
  <si>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</si>
  <si>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</si>
  <si>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</si>
  <si>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</si>
  <si>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</si>
  <si>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</si>
  <si>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</si>
  <si>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</si>
  <si>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</si>
  <si>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</si>
  <si>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</si>
  <si>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</si>
  <si>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</si>
  <si>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</si>
  <si>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</si>
  <si>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</si>
  <si>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</si>
  <si>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</si>
  <si>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</si>
  <si>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</si>
  <si>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</si>
  <si>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</si>
  <si>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</si>
  <si>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</si>
  <si>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</si>
  <si>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</si>
  <si>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</si>
  <si>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</si>
  <si>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</si>
  <si>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</si>
  <si>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</si>
  <si>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</si>
  <si>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</si>
  <si>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</si>
  <si>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</si>
  <si>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</si>
  <si>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</si>
  <si>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</si>
  <si>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</si>
  <si>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</si>
  <si>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</si>
  <si>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</si>
  <si>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</si>
  <si>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</si>
  <si>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</si>
  <si>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</si>
  <si>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</si>
  <si>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</si>
  <si>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</si>
  <si>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</si>
  <si>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</si>
  <si>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</si>
  <si>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</si>
  <si>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</si>
  <si>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</si>
  <si>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</si>
  <si>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</si>
  <si>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</si>
  <si>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</si>
  <si>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</si>
  <si>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</si>
  <si>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</si>
  <si>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</si>
  <si>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</si>
  <si>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</si>
  <si>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</si>
  <si>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</si>
  <si>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</si>
  <si>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</si>
  <si>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</si>
  <si>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</si>
  <si>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</si>
  <si>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</si>
  <si>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</si>
  <si>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</si>
  <si>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</si>
  <si>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</si>
  <si>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</si>
  <si>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</si>
  <si>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</si>
  <si>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</si>
  <si>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</si>
  <si>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</si>
  <si>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</si>
  <si>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</si>
  <si>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</si>
  <si>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</si>
  <si>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</si>
  <si>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</si>
  <si>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</si>
  <si>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</si>
  <si>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</si>
  <si>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</si>
  <si>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</si>
  <si>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</si>
  <si>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</si>
  <si>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</si>
  <si>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</si>
  <si>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</si>
  <si>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</si>
  <si>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</si>
  <si>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</si>
  <si>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</si>
  <si>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</si>
  <si>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</si>
  <si>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</si>
  <si>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</si>
  <si>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</si>
  <si>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</si>
  <si>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</si>
  <si>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</si>
  <si>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</si>
  <si>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</si>
  <si>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</si>
  <si>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</si>
  <si>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</si>
  <si>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</si>
  <si>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</si>
  <si>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</si>
  <si>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</si>
  <si>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</si>
  <si>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</si>
  <si>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</si>
  <si>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</si>
  <si>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</si>
  <si>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</si>
  <si>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</si>
  <si>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</si>
  <si>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</si>
  <si>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</si>
  <si>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</si>
  <si>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</si>
  <si>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</si>
  <si>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</si>
  <si>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</si>
  <si>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</si>
  <si>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</si>
  <si>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</si>
  <si>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</si>
  <si>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</si>
  <si>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</si>
  <si>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</si>
  <si>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</si>
  <si>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</si>
  <si>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</si>
  <si>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</si>
  <si>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</si>
  <si>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</si>
  <si>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</si>
  <si>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</si>
  <si>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</si>
  <si>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</si>
  <si>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</si>
  <si>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</si>
  <si>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</si>
  <si>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</si>
  <si>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</si>
  <si>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</si>
  <si>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</si>
  <si>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</si>
  <si>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</si>
  <si>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</si>
  <si>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</si>
  <si>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</si>
  <si>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</si>
  <si>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</si>
  <si>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</si>
  <si>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</si>
  <si>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</si>
  <si>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</si>
  <si>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</si>
  <si>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</si>
  <si>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</si>
  <si>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</si>
  <si>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</si>
  <si>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</si>
  <si>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</si>
  <si>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</si>
  <si>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</si>
  <si>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</si>
  <si>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</si>
  <si>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</si>
  <si>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</si>
  <si>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</si>
  <si>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</si>
  <si>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</si>
  <si>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</si>
  <si>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</si>
  <si>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</si>
  <si>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</si>
  <si>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</si>
  <si>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</si>
  <si>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</si>
  <si>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</si>
  <si>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</si>
  <si>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</si>
  <si>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</si>
  <si>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</si>
  <si>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</si>
  <si>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</si>
  <si>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</si>
  <si>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</si>
  <si>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</si>
  <si>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</si>
  <si>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</si>
  <si>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</si>
  <si>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</si>
  <si>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</si>
  <si>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</si>
  <si>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</si>
  <si>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</si>
  <si>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</si>
  <si>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</si>
  <si>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</si>
  <si>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</si>
  <si>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</si>
  <si>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</si>
  <si>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</si>
  <si>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</si>
  <si>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</si>
  <si>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</si>
  <si>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</si>
  <si>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</si>
  <si>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</si>
  <si>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</si>
  <si>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</si>
  <si>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</si>
  <si>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</si>
  <si>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</si>
  <si>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</si>
  <si>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</si>
  <si>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</si>
  <si>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</si>
  <si>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</si>
  <si>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</si>
  <si>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</si>
  <si>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</si>
  <si>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</si>
  <si>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</si>
  <si>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</si>
  <si>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</si>
  <si>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</si>
  <si>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</si>
  <si>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</si>
  <si>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</si>
  <si>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</si>
  <si>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</si>
  <si>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</si>
  <si>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</si>
  <si>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</si>
  <si>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</si>
  <si>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</si>
  <si>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</si>
  <si>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</si>
  <si>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</si>
  <si>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</si>
  <si>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</si>
  <si>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</si>
  <si>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</si>
  <si>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</si>
  <si>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</si>
  <si>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</si>
  <si>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</si>
  <si>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</si>
  <si>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</si>
  <si>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</si>
  <si>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</si>
  <si>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</si>
  <si>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</si>
  <si>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</si>
  <si>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</si>
  <si>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</si>
  <si>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</si>
  <si>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</si>
  <si>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</si>
  <si>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</si>
  <si>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</si>
  <si>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</si>
  <si>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</si>
  <si>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</si>
  <si>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</si>
  <si>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</si>
  <si>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</si>
  <si>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</si>
  <si>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</si>
  <si>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</si>
  <si>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</si>
  <si>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</si>
  <si>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</si>
  <si>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</si>
  <si>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</si>
  <si>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</si>
  <si>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</si>
  <si>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</si>
  <si>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</si>
  <si>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</si>
  <si>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</si>
  <si>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</si>
  <si>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</si>
  <si>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</si>
  <si>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</si>
  <si>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</si>
  <si>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</si>
  <si>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</si>
  <si>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</si>
  <si>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</si>
  <si>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</si>
  <si>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</si>
  <si>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</si>
  <si>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</si>
  <si>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</si>
  <si>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</si>
  <si>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</si>
  <si>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</si>
  <si>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</si>
  <si>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</si>
  <si>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</si>
  <si>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</si>
  <si>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</si>
  <si>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</si>
  <si>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</si>
  <si>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</si>
  <si>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</si>
  <si>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</si>
  <si>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</si>
  <si>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</si>
  <si>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</si>
  <si>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</si>
  <si>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</si>
  <si>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</si>
  <si>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</si>
  <si>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</si>
  <si>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</si>
  <si>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</si>
  <si>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</si>
  <si>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</si>
  <si>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</si>
  <si>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</si>
  <si>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</si>
  <si>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</si>
  <si>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</si>
  <si>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</si>
  <si>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</si>
  <si>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</si>
  <si>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</si>
  <si>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</si>
  <si>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</si>
  <si>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</si>
  <si>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</si>
  <si>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</si>
  <si>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</si>
  <si>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</si>
  <si>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</si>
  <si>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</si>
  <si>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</si>
  <si>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</si>
  <si>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</si>
  <si>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</si>
  <si>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</si>
  <si>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</si>
  <si>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</si>
  <si>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</si>
  <si>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</si>
  <si>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</si>
  <si>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</si>
  <si>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</si>
  <si>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</si>
  <si>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</si>
  <si>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</si>
  <si>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</si>
  <si>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</si>
  <si>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</si>
  <si>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</si>
  <si>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</si>
  <si>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</si>
  <si>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</si>
  <si>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</si>
  <si>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</si>
  <si>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</si>
  <si>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</si>
  <si>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</si>
  <si>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</si>
  <si>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</si>
  <si>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</si>
  <si>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</si>
  <si>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</si>
  <si>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</si>
  <si>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</si>
  <si>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</si>
  <si>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</si>
  <si>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</si>
  <si>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</si>
  <si>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</si>
  <si>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</si>
  <si>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</si>
  <si>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</si>
  <si>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</si>
  <si>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</si>
  <si>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</si>
  <si>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</si>
  <si>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</si>
  <si>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</si>
  <si>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</si>
  <si>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</si>
  <si>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</si>
  <si>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</si>
  <si>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</si>
  <si>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</si>
  <si>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</si>
  <si>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</si>
  <si>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</si>
  <si>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</si>
  <si>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</si>
  <si>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</si>
  <si>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</si>
  <si>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</si>
  <si>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</si>
  <si>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</si>
  <si>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</si>
  <si>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</si>
  <si>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</si>
  <si>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</si>
  <si>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</si>
  <si>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</si>
  <si>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</si>
  <si>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</si>
  <si>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</si>
  <si>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</si>
  <si>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</si>
  <si>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</si>
  <si>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</si>
  <si>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</si>
  <si>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</si>
  <si>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</si>
  <si>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</si>
  <si>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</si>
  <si>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</si>
  <si>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</si>
  <si>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</si>
  <si>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</si>
  <si>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</si>
  <si>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</si>
  <si>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</si>
  <si>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</si>
  <si>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</si>
  <si>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</si>
  <si>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</si>
  <si>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</si>
  <si>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</si>
  <si>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</si>
  <si>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</si>
  <si>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</si>
  <si>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</si>
  <si>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</si>
  <si>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</si>
  <si>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</si>
  <si>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</si>
  <si>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</si>
  <si>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</si>
  <si>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</si>
  <si>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</si>
  <si>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</si>
  <si>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</si>
  <si>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</si>
  <si>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</si>
  <si>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</si>
  <si>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</si>
  <si>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</si>
  <si>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</si>
  <si>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</si>
  <si>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</si>
  <si>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</si>
  <si>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</si>
  <si>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</si>
  <si>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</si>
  <si>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</si>
  <si>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</si>
  <si>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</si>
  <si>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</si>
  <si>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</si>
  <si>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</si>
  <si>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</si>
  <si>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</si>
  <si>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</si>
  <si>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</si>
  <si>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</si>
  <si>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</si>
  <si>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</si>
  <si>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</si>
  <si>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</si>
  <si>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</si>
  <si>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</si>
  <si>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</si>
  <si>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</si>
  <si>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</si>
  <si>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</si>
  <si>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</si>
  <si>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</si>
  <si>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</si>
  <si>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</si>
  <si>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</si>
  <si>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</si>
  <si>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</si>
  <si>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</si>
  <si>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</si>
  <si>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</si>
  <si>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</si>
  <si>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</si>
  <si>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</si>
  <si>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</si>
  <si>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</si>
  <si>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</si>
  <si>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</si>
  <si>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</si>
  <si>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</si>
  <si>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</si>
  <si>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</si>
  <si>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</si>
  <si>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</si>
  <si>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</si>
  <si>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</si>
  <si>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</si>
  <si>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</si>
  <si>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</si>
  <si>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</si>
  <si>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</si>
  <si>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</si>
  <si>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</si>
  <si>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</si>
  <si>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</si>
  <si>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</si>
  <si>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</si>
  <si>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</si>
  <si>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</si>
  <si>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</si>
  <si>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</si>
  <si>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</si>
  <si>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</si>
  <si>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</si>
  <si>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</si>
  <si>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</si>
  <si>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</si>
  <si>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</si>
  <si>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</si>
  <si>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</si>
  <si>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</si>
  <si>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</si>
  <si>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</si>
  <si>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</si>
  <si>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</si>
  <si>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</si>
  <si>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</si>
  <si>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</si>
  <si>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</si>
  <si>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</si>
  <si>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</si>
  <si>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</si>
  <si>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</si>
  <si>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</si>
  <si>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</si>
  <si>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</si>
  <si>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</si>
  <si>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</si>
  <si>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</si>
  <si>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</si>
  <si>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</si>
  <si>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</si>
  <si>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</si>
  <si>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</si>
  <si>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</si>
  <si>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</si>
  <si>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</si>
  <si>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</si>
  <si>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</si>
  <si>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</si>
  <si>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</si>
  <si>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</si>
  <si>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</si>
  <si>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</si>
  <si>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</si>
  <si>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</si>
  <si>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</si>
  <si>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</si>
  <si>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</si>
  <si>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</si>
  <si>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</si>
  <si>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</si>
  <si>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</si>
  <si>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</si>
  <si>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</si>
  <si>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</si>
  <si>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</si>
  <si>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</si>
  <si>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</si>
  <si>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</si>
  <si>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</si>
  <si>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</si>
  <si>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</si>
  <si>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</si>
  <si>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</si>
  <si>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</si>
  <si>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</si>
  <si>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</si>
  <si>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</si>
  <si>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</si>
  <si>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</si>
  <si>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</si>
  <si>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</si>
  <si>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</si>
  <si>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</si>
  <si>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</si>
  <si>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</si>
  <si>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</si>
  <si>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</si>
  <si>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</si>
  <si>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</si>
  <si>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</si>
  <si>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</si>
  <si>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</si>
  <si>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</si>
  <si>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</si>
  <si>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</si>
  <si>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</si>
  <si>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</si>
  <si>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</si>
  <si>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</si>
  <si>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</si>
  <si>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</si>
  <si>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</si>
  <si>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</si>
  <si>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</si>
  <si>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</si>
  <si>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</si>
  <si>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</si>
  <si>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</si>
  <si>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</si>
  <si>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</si>
  <si>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</si>
  <si>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</si>
  <si>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</si>
  <si>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</si>
  <si>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</si>
  <si>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</si>
  <si>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</si>
  <si>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</si>
  <si>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</si>
  <si>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</si>
  <si>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</si>
  <si>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</si>
  <si>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</si>
  <si>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</si>
  <si>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</si>
  <si>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</si>
  <si>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</si>
  <si>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</si>
  <si>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</si>
  <si>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</si>
  <si>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</si>
  <si>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</si>
  <si>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</si>
  <si>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</si>
  <si>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</si>
  <si>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</si>
  <si>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</si>
  <si>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</si>
  <si>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</si>
  <si>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</si>
  <si>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</si>
  <si>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</si>
  <si>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</si>
  <si>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</si>
  <si>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</si>
  <si>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</si>
  <si>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</si>
  <si>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</si>
  <si>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</si>
  <si>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</si>
  <si>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</si>
  <si>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</si>
  <si>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</si>
  <si>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</si>
  <si>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</si>
  <si>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</si>
  <si>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</si>
  <si>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</si>
  <si>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</si>
  <si>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</si>
  <si>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</si>
  <si>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</si>
  <si>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</si>
  <si>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</si>
  <si>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</si>
  <si>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</si>
  <si>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</si>
  <si>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</si>
  <si>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</si>
  <si>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</si>
  <si>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</si>
  <si>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</si>
  <si>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</si>
  <si>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</si>
  <si>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</si>
  <si>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</si>
  <si>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</si>
  <si>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</si>
  <si>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</si>
  <si>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</si>
  <si>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</si>
  <si>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</si>
  <si>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</si>
  <si>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</si>
  <si>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</si>
  <si>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</si>
  <si>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</si>
  <si>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</si>
  <si>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</si>
  <si>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</si>
  <si>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</si>
  <si>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</si>
  <si>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</si>
  <si>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</si>
  <si>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</si>
  <si>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</si>
  <si>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</si>
  <si>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</si>
  <si>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</si>
  <si>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</si>
  <si>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</si>
  <si>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</si>
  <si>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</si>
  <si>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</si>
  <si>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</si>
  <si>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</si>
  <si>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</si>
  <si>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</si>
  <si>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</si>
  <si>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</si>
  <si>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</si>
  <si>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</si>
  <si>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</si>
  <si>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</si>
  <si>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</si>
  <si>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</si>
  <si>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</si>
  <si>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</si>
  <si>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</si>
  <si>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</si>
  <si>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</si>
  <si>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</si>
  <si>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</si>
  <si>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</si>
  <si>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</si>
  <si>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</si>
  <si>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</si>
  <si>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</si>
  <si>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</si>
  <si>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</si>
  <si>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</si>
  <si>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</si>
  <si>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</si>
  <si>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</si>
  <si>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</si>
  <si>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</si>
  <si>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</si>
  <si>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</si>
  <si>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</si>
  <si>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</si>
  <si>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</si>
  <si>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</si>
  <si>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</si>
  <si>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</si>
  <si>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</si>
  <si>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</si>
  <si>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</si>
  <si>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</si>
  <si>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</si>
  <si>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</si>
  <si>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</si>
  <si>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</si>
  <si>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</si>
  <si>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</si>
  <si>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</si>
  <si>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</si>
  <si>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</si>
  <si>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</si>
  <si>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</si>
  <si>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</si>
  <si>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</si>
  <si>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</si>
  <si>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</si>
  <si>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</si>
  <si>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</si>
  <si>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</si>
  <si>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</si>
  <si>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</si>
  <si>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</si>
  <si>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</si>
  <si>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</si>
  <si>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</si>
  <si>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</si>
  <si>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</si>
  <si>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</si>
  <si>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</si>
  <si>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</si>
  <si>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</si>
  <si>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</si>
  <si>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</si>
  <si>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</si>
  <si>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</si>
  <si>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</si>
  <si>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</si>
  <si>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</si>
  <si>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</si>
  <si>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</si>
  <si>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</si>
  <si>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</si>
  <si>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</si>
  <si>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</si>
  <si>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</si>
  <si>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</si>
  <si>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</si>
  <si>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</si>
  <si>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</si>
  <si>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</si>
  <si>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</si>
  <si>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</si>
  <si>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</si>
  <si>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</si>
  <si>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</si>
  <si>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</si>
  <si>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</si>
  <si>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</si>
  <si>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</si>
  <si>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</si>
  <si>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</si>
  <si>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</si>
  <si>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</si>
  <si>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</si>
  <si>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</si>
  <si>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</si>
  <si>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</si>
  <si>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</si>
  <si>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</si>
  <si>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</si>
  <si>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</si>
  <si>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</si>
  <si>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</si>
  <si>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</si>
  <si>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</si>
  <si>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</si>
  <si>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</si>
  <si>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</si>
  <si>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</si>
  <si>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</si>
  <si>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</si>
  <si>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</si>
  <si>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</si>
  <si>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</si>
  <si>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</si>
  <si>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</si>
  <si>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</si>
  <si>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</si>
  <si>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</si>
  <si>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</si>
  <si>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</si>
  <si>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</si>
  <si>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</si>
  <si>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</si>
  <si>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</si>
  <si>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</si>
  <si>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</si>
  <si>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</si>
  <si>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</si>
  <si>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</si>
  <si>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</si>
  <si>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</si>
  <si>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</si>
  <si>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</si>
  <si>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</si>
  <si>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</si>
  <si>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</si>
  <si>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</si>
  <si>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</si>
  <si>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</si>
  <si>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</si>
  <si>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</si>
  <si>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</si>
  <si>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</si>
  <si>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</si>
  <si>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</si>
  <si>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</si>
  <si>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</si>
  <si>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</si>
  <si>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</si>
  <si>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</si>
  <si>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</si>
  <si>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</si>
  <si>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</si>
  <si>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</si>
  <si>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</si>
  <si>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</si>
  <si>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</si>
  <si>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</si>
  <si>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</si>
  <si>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</si>
  <si>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</si>
  <si>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</si>
  <si>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</si>
  <si>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</si>
  <si>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</si>
  <si>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</si>
  <si>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</si>
  <si>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</si>
  <si>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</si>
  <si>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</si>
  <si>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</si>
  <si>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</si>
  <si>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</si>
  <si>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</si>
  <si>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</si>
  <si>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</si>
  <si>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</si>
  <si>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</si>
  <si>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</si>
  <si>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</si>
  <si>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</si>
  <si>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</si>
  <si>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</si>
  <si>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</si>
  <si>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</si>
  <si>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</si>
  <si>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</si>
  <si>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</si>
  <si>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</si>
  <si>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</si>
  <si>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</si>
  <si>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</si>
  <si>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</si>
  <si>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</si>
  <si>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</si>
  <si>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</si>
  <si>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</si>
  <si>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</si>
  <si>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</si>
  <si>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</si>
  <si>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</si>
  <si>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</si>
  <si>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</si>
  <si>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</si>
  <si>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</si>
  <si>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</si>
  <si>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</si>
  <si>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</si>
  <si>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</si>
  <si>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</si>
  <si>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</si>
  <si>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</si>
  <si>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</si>
  <si>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</si>
  <si>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</si>
  <si>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</si>
  <si>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</si>
  <si>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</si>
  <si>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</si>
  <si>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</si>
  <si>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</si>
  <si>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</si>
  <si>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</si>
  <si>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</si>
  <si>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</si>
  <si>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</si>
  <si>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</si>
  <si>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</si>
  <si>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</si>
  <si>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</si>
  <si>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</si>
  <si>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</si>
  <si>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</si>
  <si>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</si>
  <si>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</si>
  <si>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</si>
  <si>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</si>
  <si>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</si>
  <si>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</si>
  <si>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</si>
  <si>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</si>
  <si>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</si>
  <si>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</si>
  <si>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</si>
  <si>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</si>
  <si>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</si>
  <si>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</si>
  <si>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</si>
  <si>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</si>
  <si>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</si>
  <si>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</si>
  <si>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</si>
  <si>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</si>
  <si>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</si>
  <si>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</si>
  <si>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</si>
  <si>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</si>
  <si>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</si>
  <si>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</si>
  <si>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</si>
  <si>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</si>
  <si>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</si>
  <si>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</si>
  <si>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</si>
  <si>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</si>
  <si>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</si>
  <si>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</si>
  <si>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</si>
  <si>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</si>
  <si>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</si>
  <si>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</si>
  <si>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</si>
  <si>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</si>
  <si>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</si>
  <si>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</si>
  <si>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</si>
  <si>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</si>
  <si>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</si>
  <si>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</si>
  <si>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</si>
  <si>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</si>
  <si>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</si>
  <si>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</si>
  <si>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</si>
  <si>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</si>
  <si>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</si>
  <si>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</si>
  <si>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</si>
  <si>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</si>
  <si>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</si>
  <si>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</si>
  <si>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</si>
  <si>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</si>
  <si>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</si>
  <si>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</si>
  <si>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</si>
  <si>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</si>
  <si>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</si>
  <si>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</si>
  <si>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</si>
  <si>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</si>
  <si>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</si>
  <si>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</si>
  <si>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</si>
  <si>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</si>
  <si>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</si>
  <si>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</si>
  <si>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</si>
  <si>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</si>
  <si>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</si>
  <si>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</si>
  <si>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</si>
  <si>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</si>
  <si>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</si>
  <si>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</si>
  <si>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</si>
  <si>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</si>
  <si>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</si>
  <si>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</si>
  <si>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</si>
  <si>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</si>
  <si>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</si>
  <si>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</si>
  <si>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</si>
  <si>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</si>
  <si>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</si>
  <si>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</si>
  <si>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</si>
  <si>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</si>
  <si>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</si>
  <si>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</si>
  <si>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</si>
  <si>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</si>
  <si>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</si>
  <si>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</si>
  <si>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</si>
  <si>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</si>
  <si>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</si>
  <si>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</si>
  <si>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</si>
  <si>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</si>
  <si>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</si>
  <si>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</si>
  <si>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</si>
  <si>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</si>
  <si>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</si>
  <si>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</si>
  <si>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</si>
  <si>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</si>
  <si>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</si>
  <si>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</si>
  <si>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</si>
  <si>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</si>
  <si>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</si>
  <si>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</si>
  <si>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</si>
  <si>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</si>
  <si>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</si>
  <si>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</si>
  <si>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</si>
  <si>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</si>
  <si>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</si>
  <si>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</si>
  <si>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</si>
  <si>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</si>
  <si>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</si>
  <si>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</si>
  <si>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</si>
  <si>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</si>
  <si>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</si>
  <si>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</si>
  <si>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</si>
  <si>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</si>
  <si>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</si>
  <si>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</si>
  <si>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</si>
  <si>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</si>
  <si>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</si>
  <si>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</si>
  <si>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</si>
  <si>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</si>
  <si>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</si>
  <si>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</si>
  <si>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</si>
  <si>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</si>
  <si>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</si>
  <si>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</si>
  <si>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</si>
  <si>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</si>
  <si>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</si>
  <si>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</si>
  <si>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</si>
  <si>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</si>
  <si>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</si>
  <si>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</si>
  <si>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</si>
  <si>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</si>
  <si>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</si>
  <si>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</si>
  <si>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</si>
  <si>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</si>
  <si>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</si>
  <si>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</si>
  <si>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</si>
  <si>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</si>
  <si>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</si>
  <si>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</si>
  <si>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</si>
  <si>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</si>
  <si>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</si>
  <si>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</si>
  <si>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</si>
  <si>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</si>
  <si>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</si>
  <si>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</si>
  <si>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</si>
  <si>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</si>
  <si>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</si>
  <si>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</si>
  <si>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</si>
  <si>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</si>
  <si>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</si>
  <si>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</si>
  <si>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</si>
  <si>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</si>
  <si>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</si>
  <si>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</si>
  <si>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</si>
  <si>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</si>
  <si>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</si>
  <si>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</si>
  <si>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</si>
  <si>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</si>
  <si>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NO PCM </t>
  </si>
  <si>
    <t xml:space="preserve"> 5G fallaping down  due to DOOR open- AC faulty </t>
  </si>
  <si>
    <t xml:space="preserve">PCM-20251001-00001660
</t>
  </si>
  <si>
    <t xml:space="preserve">2025-10-01 16:44:01
</t>
  </si>
  <si>
    <t xml:space="preserve">20  Min// Facing traffic jam </t>
  </si>
  <si>
    <t xml:space="preserve">PCM-20251001-00001717
</t>
  </si>
  <si>
    <t xml:space="preserve">2025-10-01 17:16:56
</t>
  </si>
  <si>
    <t xml:space="preserve">site access at Night  due to site Located inside Desert and we’ll send EM team at Morning to check this issue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</si>
  <si>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</si>
  <si>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</si>
  <si>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</si>
  <si>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</si>
  <si>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</si>
  <si>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no pcm</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</si>
  <si>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</si>
  <si>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</si>
  <si>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</si>
  <si>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</si>
  <si>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</si>
  <si>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PCM-20251001-00001793</t>
  </si>
  <si>
    <t>EM Team on the way ETA: 30 Mins</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</si>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</sst>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5" totalsRowShown="0" headerRowDxfId="174" dataDxfId="173" headerRowBorderDxfId="171" tableBorderDxfId="172" totalsRowBorderDxfId="170">
  <autoFilter ref="A1:L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5">
    <sortCondition ref="H1:H7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8" totalsRowShown="0" headerRowDxfId="157" dataDxfId="156" headerRowBorderDxfId="154" tableBorderDxfId="155" totalsRowBorderDxfId="153">
  <autoFilter ref="A1:CJ36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48" dataDxfId="47" headerRowBorderDxfId="45" tableBorderDxfId="46" totalsRowBorderDxfId="44">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7" totalsRowShown="0" headerRowDxfId="31" dataDxfId="30" headerRowBorderDxfId="28" tableBorderDxfId="29">
  <autoFilter ref="A1:L2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9" totalsRowShown="0" headerRowDxfId="15" dataDxfId="14" headerRowBorderDxfId="12" tableBorderDxfId="13">
  <autoFilter ref="A1:L3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5"/>
  <sheetViews>
    <sheetView workbookViewId="0">
      <selection activeCell="H10" sqref="H1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268.80714155092573</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15.186157754629676</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45931.755567476852</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45931.755567476852</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45931.755567476852</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45931.755567476852</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45931.755567476852</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45931.755567476852</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45931.755567476852</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45931.755567476852</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45931.755567476852</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45931.755567476852</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45931.755567476852</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45931.755567476852</v>
      </c>
      <c r="H15" s="66"/>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45931.755567476852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45931.755567476852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45931.755567476852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45931.755567476852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45931.755567476852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45931.755567476852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45931.755567476852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45931.755567476852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45931.755567476852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45931.755567476852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45931.755567476852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45931.755567476852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45931.755567476852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45931.755567476852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45931.755567476852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45931.755567476852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45931.755567476852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45931.755567476852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45931.755567476852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45931.755567476852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45931.755567476852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45931.755567476852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45931.755567476852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45931.755567476852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45931.755567476852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45931.755567476852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45931.755567476852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45931.755567476852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45931.755567476852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45931.755567476852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45931.755567476852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45931.755567476852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45931.755567476852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45931.755567476852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45931.755567476852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45931.755567476852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45931.755567476852</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45931.755567476852</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45931.755567476852</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45931.755567476852</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45931.755567476852</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45931.755567476852</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45931.755567476852</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45931.755567476852</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45931.755567476852</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45931.755567476852</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45931.755567476852</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45931.755567476852</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45931.755567476852</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45931.755567476852</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45931.755567476852</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45931.755567476852</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45931.755567476852</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45931.755567476852</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45931.755567476852</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45931.755567476852</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45931.755567476852</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45931.755567476852</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45931.755567476852</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45931.755567476852</v>
      </c>
      <c r="H75" s="68"/>
      <c r="I75" s="73" t="str">
        <f>IFERROR(VLOOKUP(D75,DB!A:F,6,0),"")</f>
        <v/>
      </c>
      <c r="J75" s="73" t="str">
        <f>IFERROR(VLOOKUP(D75,DB!A:G,7,0),"")</f>
        <v/>
      </c>
      <c r="K75" s="69"/>
      <c r="L75" s="70" t="str">
        <f>IFERROR(VLOOKUP(D75,DB!A:I,9,0),"")</f>
        <v/>
      </c>
    </row>
  </sheetData>
  <customSheetViews>
    <customSheetView guid="{F6042A99-DD27-4453-835D-0834D95730CC}" filter="1" showAutoFilter="1">
      <pageMargins left="0" right="0" top="0" bottom="0" header="0" footer="0"/>
      <autoFilter ref="B1:M1" xr:uid="{1B04ED13-E940-4F68-9668-E233CD66844D}"/>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8"/>
  <sheetViews>
    <sheetView workbookViewId="0">
      <selection activeCell="D14" sqref="D14"/>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240.10378506944107</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125.02848414352047</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106.7557295138904</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8.5300003472220851</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18176</v>
      </c>
      <c r="E7" s="131" t="s">
        <v>38964</v>
      </c>
      <c r="F7" s="132"/>
      <c r="G7" s="133">
        <f ca="1">IFERROR(NOW()-F7,"-")</f>
        <v>45931.755567476852</v>
      </c>
      <c r="H7" s="132">
        <v>45931.53769675926</v>
      </c>
      <c r="I7" s="18" t="str">
        <f>IFERROR(VLOOKUP(D7,DB!A:F,6,0),"")</f>
        <v>SCECO</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46" t="s">
        <v>39058</v>
      </c>
      <c r="B8" s="18" t="str">
        <f>IFERROR(VLOOKUP(D8,DB!A:K,11,0),"")</f>
        <v>R2</v>
      </c>
      <c r="C8" s="18">
        <v>1</v>
      </c>
      <c r="D8" s="18" t="s">
        <v>21370</v>
      </c>
      <c r="E8" s="131" t="s">
        <v>38964</v>
      </c>
      <c r="F8" s="145">
        <v>45931.703298611108</v>
      </c>
      <c r="G8" s="133">
        <f ca="1">IFERROR(NOW()-F8,"-")</f>
        <v>5.2268865743826609E-2</v>
      </c>
      <c r="H8" s="145" t="s">
        <v>39059</v>
      </c>
      <c r="I8" s="18" t="str">
        <f>IFERROR(VLOOKUP(D8,DB!A:F,6,0),"")</f>
        <v>SCECO</v>
      </c>
      <c r="J8" s="18" t="str">
        <f>IFERROR(VLOOKUP(D8,DB!A:G,7,0),"")</f>
        <v>In progress</v>
      </c>
      <c r="K8" s="19" t="s">
        <v>39060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46" t="s">
        <v>39061</v>
      </c>
      <c r="B9" s="18" t="str">
        <f>IFERROR(VLOOKUP(D9,DB!A:K,11,0),"")</f>
        <v>R2</v>
      </c>
      <c r="C9" s="18">
        <v>1</v>
      </c>
      <c r="D9" s="18" t="s">
        <v>26433</v>
      </c>
      <c r="E9" s="131" t="s">
        <v>38964</v>
      </c>
      <c r="F9" s="132">
        <v>45931.734236111108</v>
      </c>
      <c r="G9" s="133">
        <f ca="1">IFERROR(NOW()-F9,"-")</f>
        <v>2.1331365744117647E-2</v>
      </c>
      <c r="H9" s="145" t="s">
        <v>39062</v>
      </c>
      <c r="I9" s="18" t="str">
        <f>IFERROR(VLOOKUP(D9,DB!A:F,6,0),"")</f>
        <v>Power Cube</v>
      </c>
      <c r="J9" s="18" t="str">
        <f>IFERROR(VLOOKUP(D9,DB!A:G,7,0),"")</f>
        <v>Good+No BB Design</v>
      </c>
      <c r="K9" s="19" t="s">
        <v>39063</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45931.755567476852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45931.755567476852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45931.755567476852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45931.755567476852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45931.755567476852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45931.755567476852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45931.755567476852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45931.755567476852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45931.755567476852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45931.755567476852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45931.755567476852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45931.755567476852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45931.755567476852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45931.755567476852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45931.755567476852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45931.755567476852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45931.755567476852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45931.755567476852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45931.755567476852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45931.755567476852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45931.755567476852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45931.755567476852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45931.755567476852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45931.755567476852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45931.755567476852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45931.755567476852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45931.755567476852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45931.755567476852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45931.755567476852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45931.755567476852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45931.755567476852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45931.755567476852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45931.755567476852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45931.755567476852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45931.755567476852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45931.755567476852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45931.755567476852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45931.755567476852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45931.755567476852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45931.755567476852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45931.755567476852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45931.755567476852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45931.755567476852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45931.755567476852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45931.755567476852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45931.755567476852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45931.755567476852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45931.755567476852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45931.755567476852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45931.755567476852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45931.755567476852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45931.755567476852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45931.755567476852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45931.755567476852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45931.755567476852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45931.755567476852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45931.755567476852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45931.755567476852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45931.755567476852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45931.755567476852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45931.755567476852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45931.755567476852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45931.755567476852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45931.755567476852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45931.755567476852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45931.755567476852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45931.755567476852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45931.755567476852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45931.755567476852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45931.755567476852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45931.755567476852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45931.755567476852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45931.755567476852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45931.755567476852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45931.755567476852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45931.755567476852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45931.755567476852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45931.755567476852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45931.755567476852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45931.755567476852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45931.755567476852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45931.755567476852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45931.755567476852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45931.755567476852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45931.755567476852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45931.755567476852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45931.755567476852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45931.755567476852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45931.755567476852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45931.755567476852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45931.755567476852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45931.755567476852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45931.755567476852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45931.755567476852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45931.755567476852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45931.755567476852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45931.755567476852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45931.755567476852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45931.755567476852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45931.755567476852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45931.755567476852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45931.755567476852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45931.755567476852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45931.755567476852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45931.755567476852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45931.755567476852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45931.755567476852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45931.755567476852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45931.755567476852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45931.755567476852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45931.755567476852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45931.755567476852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45931.755567476852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45931.755567476852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45931.755567476852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45931.755567476852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45931.755567476852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45931.755567476852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45931.755567476852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45931.755567476852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45931.755567476852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45931.755567476852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45931.755567476852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45931.755567476852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45931.755567476852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45931.755567476852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45931.755567476852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45931.755567476852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45931.755567476852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45931.755567476852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45931.755567476852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45931.755567476852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45931.755567476852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45931.755567476852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45931.755567476852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45931.755567476852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45931.755567476852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45931.755567476852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45931.755567476852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45931.755567476852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45931.755567476852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45931.755567476852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45931.755567476852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45931.755567476852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45931.755567476852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45931.755567476852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45931.755567476852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45931.755567476852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45931.755567476852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45931.755567476852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45931.755567476852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45931.755567476852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45931.755567476852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45931.755567476852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45931.755567476852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45931.755567476852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45931.755567476852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45931.755567476852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45931.755567476852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45931.755567476852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45931.755567476852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45931.755567476852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45931.755567476852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45931.755567476852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45931.755567476852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45931.755567476852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45931.755567476852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45931.755567476852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45931.755567476852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45931.755567476852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45931.755567476852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45931.755567476852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45931.755567476852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45931.755567476852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45931.755567476852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45931.755567476852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45931.755567476852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45931.755567476852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45931.755567476852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45931.755567476852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45931.755567476852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45931.755567476852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45931.755567476852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45931.755567476852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45931.755567476852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45931.755567476852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45931.755567476852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45931.755567476852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45931.755567476852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45931.755567476852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45931.755567476852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45931.755567476852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45931.755567476852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45931.755567476852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45931.755567476852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45931.755567476852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45931.755567476852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45931.755567476852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45931.755567476852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45931.755567476852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45931.755567476852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45931.755567476852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45931.755567476852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45931.755567476852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45931.755567476852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45931.755567476852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45931.755567476852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45931.755567476852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45931.755567476852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45931.755567476852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45931.755567476852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45931.755567476852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45931.755567476852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45931.755567476852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45931.755567476852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45931.755567476852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45931.755567476852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45931.755567476852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45931.755567476852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45931.755567476852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45931.755567476852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45931.755567476852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45931.755567476852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45931.755567476852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45931.755567476852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45931.755567476852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45931.755567476852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45931.755567476852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45931.755567476852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45931.755567476852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45931.755567476852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45931.755567476852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45931.755567476852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45931.755567476852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45931.755567476852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45931.755567476852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45931.755567476852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45931.755567476852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45931.755567476852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45931.755567476852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45931.755567476852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45931.755567476852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45931.755567476852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45931.755567476852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45931.755567476852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45931.755567476852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45931.755567476852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45931.755567476852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45931.755567476852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45931.755567476852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45931.755567476852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45931.755567476852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45931.755567476852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45931.755567476852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45931.755567476852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45931.755567476852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45931.755567476852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45931.755567476852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45931.755567476852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45931.755567476852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45931.755567476852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45931.755567476852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45931.755567476852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45931.755567476852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45931.755567476852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45931.755567476852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45931.755567476852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45931.755567476852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45931.755567476852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45931.755567476852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45931.755567476852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45931.755567476852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45931.755567476852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45931.755567476852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45931.755567476852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45931.755567476852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45931.755567476852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45931.755567476852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45931.755567476852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45931.755567476852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45931.755567476852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45931.755567476852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45931.755567476852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45931.755567476852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45931.755567476852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45931.755567476852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45931.755567476852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45931.755567476852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45931.755567476852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45931.755567476852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45931.755567476852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45931.755567476852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45931.755567476852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45931.755567476852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45931.755567476852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45931.755567476852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45931.755567476852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45931.755567476852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45931.755567476852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45931.755567476852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45931.755567476852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45931.755567476852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45931.755567476852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45931.755567476852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45931.755567476852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45931.755567476852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45931.755567476852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45931.755567476852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45931.755567476852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45931.755567476852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45931.755567476852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45931.755567476852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45931.755567476852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45931.755567476852</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45931.755567476852</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45931.755567476852</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45931.755567476852</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45931.755567476852</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45931.755567476852</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45931.755567476852</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45931.755567476852</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45931.755567476852</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45931.755567476852</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45931.755567476852</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45931.755567476852</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45931.755567476852</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45931.755567476852</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45931.755567476852</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45931.755567476852</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45931.755567476852</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45931.755567476852</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45931.755567476852</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45931.755567476852</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45931.755567476852</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45931.755567476852</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45931.755567476852</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45931.755567476852</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45931.755567476852</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45931.755567476852</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45931.755567476852</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45931.755567476852</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45931.755567476852</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45931.755567476852</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45931.755567476852</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45931.755567476852</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45931.755567476852</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45931.755567476852</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45931.755567476852</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45931.755567476852</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45931.755567476852</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ca="1">IFERROR(NOW()-F360,"-")</f>
        <v>45931.755567476852</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ca="1">IFERROR(NOW()-F361,"-")</f>
        <v>45931.755567476852</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8" t="str">
        <f>IFERROR(VLOOKUP(D362,DB!A:K,11,0),"")</f>
        <v/>
      </c>
      <c r="C362" s="18"/>
      <c r="D362" s="18"/>
      <c r="E362" s="131"/>
      <c r="F362" s="132"/>
      <c r="G362" s="133">
        <f ca="1">IFERROR(NOW()-F362,"-")</f>
        <v>45931.755567476852</v>
      </c>
      <c r="H362" s="132"/>
      <c r="I362" s="18" t="str">
        <f>IFERROR(VLOOKUP(D362,DB!A:F,6,0),"")</f>
        <v/>
      </c>
      <c r="J362" s="18" t="str">
        <f>IFERROR(VLOOKUP(D362,DB!A:G,7,0),"")</f>
        <v/>
      </c>
      <c r="K362" s="19"/>
      <c r="L362" s="18"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8" t="str">
        <f>IFERROR(VLOOKUP(D363,DB!A:K,11,0),"")</f>
        <v/>
      </c>
      <c r="C363" s="18"/>
      <c r="D363" s="18"/>
      <c r="E363" s="131"/>
      <c r="F363" s="132"/>
      <c r="G363" s="133">
        <f ca="1">IFERROR(NOW()-F363,"-")</f>
        <v>45931.755567476852</v>
      </c>
      <c r="H363" s="132"/>
      <c r="I363" s="18" t="str">
        <f>IFERROR(VLOOKUP(D363,DB!A:F,6,0),"")</f>
        <v/>
      </c>
      <c r="J363" s="18" t="str">
        <f>IFERROR(VLOOKUP(D363,DB!A:G,7,0),"")</f>
        <v/>
      </c>
      <c r="K363" s="19"/>
      <c r="L363" s="18"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row r="364" spans="1:88" ht="31.5" customHeight="1">
      <c r="A364" s="130"/>
      <c r="B364" s="18" t="str">
        <f>IFERROR(VLOOKUP(D364,DB!A:K,11,0),"")</f>
        <v/>
      </c>
      <c r="C364" s="18"/>
      <c r="D364" s="18"/>
      <c r="E364" s="131"/>
      <c r="F364" s="132"/>
      <c r="G364" s="133">
        <f ca="1">IFERROR(NOW()-F364,"-")</f>
        <v>45931.755567476852</v>
      </c>
      <c r="H364" s="132"/>
      <c r="I364" s="18" t="str">
        <f>IFERROR(VLOOKUP(D364,DB!A:F,6,0),"")</f>
        <v/>
      </c>
      <c r="J364" s="18" t="str">
        <f>IFERROR(VLOOKUP(D364,DB!A:G,7,0),"")</f>
        <v/>
      </c>
      <c r="K364" s="19"/>
      <c r="L364" s="18" t="str">
        <f>IFERROR(VLOOKUP(D364,DB!A:I,9,0),"")</f>
        <v/>
      </c>
      <c r="M364" s="18"/>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28"/>
    </row>
    <row r="365" spans="1:88" ht="31.5" customHeight="1">
      <c r="A365" s="130"/>
      <c r="B365" s="18" t="str">
        <f>IFERROR(VLOOKUP(D365,DB!A:K,11,0),"")</f>
        <v/>
      </c>
      <c r="C365" s="18"/>
      <c r="D365" s="18"/>
      <c r="E365" s="131"/>
      <c r="F365" s="132"/>
      <c r="G365" s="133">
        <f ca="1">IFERROR(NOW()-F365,"-")</f>
        <v>45931.755567476852</v>
      </c>
      <c r="H365" s="132"/>
      <c r="I365" s="18" t="str">
        <f>IFERROR(VLOOKUP(D365,DB!A:F,6,0),"")</f>
        <v/>
      </c>
      <c r="J365" s="18" t="str">
        <f>IFERROR(VLOOKUP(D365,DB!A:G,7,0),"")</f>
        <v/>
      </c>
      <c r="K365" s="19"/>
      <c r="L365" s="18" t="str">
        <f>IFERROR(VLOOKUP(D365,DB!A:I,9,0),"")</f>
        <v/>
      </c>
      <c r="M365" s="18"/>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28"/>
    </row>
    <row r="366" spans="1:88" ht="31.5" customHeight="1">
      <c r="A366" s="130"/>
      <c r="B366" s="18" t="str">
        <f>IFERROR(VLOOKUP(D366,DB!A:K,11,0),"")</f>
        <v/>
      </c>
      <c r="C366" s="18"/>
      <c r="D366" s="18"/>
      <c r="E366" s="131"/>
      <c r="F366" s="132"/>
      <c r="G366" s="133">
        <f ca="1">IFERROR(NOW()-F366,"-")</f>
        <v>45931.755567476852</v>
      </c>
      <c r="H366" s="132"/>
      <c r="I366" s="18" t="str">
        <f>IFERROR(VLOOKUP(D366,DB!A:F,6,0),"")</f>
        <v/>
      </c>
      <c r="J366" s="18" t="str">
        <f>IFERROR(VLOOKUP(D366,DB!A:G,7,0),"")</f>
        <v/>
      </c>
      <c r="K366" s="19"/>
      <c r="L366" s="18" t="str">
        <f>IFERROR(VLOOKUP(D366,DB!A:I,9,0),"")</f>
        <v/>
      </c>
      <c r="M366" s="18"/>
      <c r="N366" s="18"/>
      <c r="O366" s="18"/>
      <c r="P366" s="18"/>
      <c r="Q366" s="18"/>
      <c r="R366" s="18"/>
      <c r="S366" s="18"/>
      <c r="T366" s="18"/>
      <c r="U366" s="18"/>
      <c r="V366" s="18"/>
      <c r="W366" s="18"/>
      <c r="X366" s="18"/>
      <c r="Y366" s="18"/>
      <c r="Z366" s="18"/>
      <c r="AA366" s="18"/>
      <c r="AB366" s="18"/>
      <c r="AC366" s="18"/>
      <c r="AD366" s="18"/>
      <c r="AE366" s="18"/>
      <c r="AF366" s="18"/>
      <c r="AG366" s="18"/>
      <c r="AH366" s="18"/>
      <c r="AI366" s="18"/>
      <c r="AJ366" s="18"/>
      <c r="AK366" s="18"/>
      <c r="AL366" s="18"/>
      <c r="AM366" s="18"/>
      <c r="AN366" s="18"/>
      <c r="AO366" s="18"/>
      <c r="AP366" s="18"/>
      <c r="AQ366" s="18"/>
      <c r="AR366" s="18"/>
      <c r="AS366" s="18"/>
      <c r="AT366" s="18"/>
      <c r="AU366" s="18"/>
      <c r="AV366" s="18"/>
      <c r="AW366" s="18"/>
      <c r="AX366" s="18"/>
      <c r="AY366" s="18"/>
      <c r="AZ366" s="18"/>
      <c r="BA366" s="18"/>
      <c r="BB366" s="18"/>
      <c r="BC366" s="18"/>
      <c r="BD366" s="18"/>
      <c r="BE366" s="18"/>
      <c r="BF366" s="18"/>
      <c r="BG366" s="18"/>
      <c r="BH366" s="18"/>
      <c r="BI366" s="18"/>
      <c r="BJ366" s="18"/>
      <c r="BK366" s="18"/>
      <c r="BL366" s="18"/>
      <c r="BM366" s="18"/>
      <c r="BN366" s="18"/>
      <c r="BO366" s="18"/>
      <c r="BP366" s="18"/>
      <c r="BQ366" s="18"/>
      <c r="BR366" s="18"/>
      <c r="BS366" s="18"/>
      <c r="BT366" s="18"/>
      <c r="BU366" s="18"/>
      <c r="BV366" s="18"/>
      <c r="BW366" s="18"/>
      <c r="BX366" s="18"/>
      <c r="BY366" s="18"/>
      <c r="BZ366" s="18"/>
      <c r="CA366" s="18"/>
      <c r="CB366" s="18"/>
      <c r="CC366" s="18"/>
      <c r="CD366" s="18"/>
      <c r="CE366" s="18"/>
      <c r="CF366" s="18"/>
      <c r="CG366" s="18"/>
      <c r="CH366" s="18"/>
      <c r="CI366" s="18"/>
      <c r="CJ366" s="128"/>
    </row>
    <row r="367" spans="1:88" ht="31.5" customHeight="1">
      <c r="A367" s="130"/>
      <c r="B367" s="18" t="str">
        <f>IFERROR(VLOOKUP(D367,DB!A:K,11,0),"")</f>
        <v/>
      </c>
      <c r="C367" s="18"/>
      <c r="D367" s="18"/>
      <c r="E367" s="131"/>
      <c r="F367" s="132"/>
      <c r="G367" s="133">
        <f ca="1">IFERROR(NOW()-F367,"-")</f>
        <v>45931.755567476852</v>
      </c>
      <c r="H367" s="132"/>
      <c r="I367" s="18" t="str">
        <f>IFERROR(VLOOKUP(D367,DB!A:F,6,0),"")</f>
        <v/>
      </c>
      <c r="J367" s="18" t="str">
        <f>IFERROR(VLOOKUP(D367,DB!A:G,7,0),"")</f>
        <v/>
      </c>
      <c r="K367" s="19"/>
      <c r="L367" s="18" t="str">
        <f>IFERROR(VLOOKUP(D367,DB!A:I,9,0),"")</f>
        <v/>
      </c>
      <c r="M367" s="18"/>
      <c r="N367" s="18"/>
      <c r="O367" s="18"/>
      <c r="P367" s="18"/>
      <c r="Q367" s="18"/>
      <c r="R367" s="18"/>
      <c r="S367" s="18"/>
      <c r="T367" s="18"/>
      <c r="U367" s="18"/>
      <c r="V367" s="18"/>
      <c r="W367" s="18"/>
      <c r="X367" s="18"/>
      <c r="Y367" s="18"/>
      <c r="Z367" s="18"/>
      <c r="AA367" s="18"/>
      <c r="AB367" s="18"/>
      <c r="AC367" s="18"/>
      <c r="AD367" s="18"/>
      <c r="AE367" s="18"/>
      <c r="AF367" s="18"/>
      <c r="AG367" s="18"/>
      <c r="AH367" s="18"/>
      <c r="AI367" s="18"/>
      <c r="AJ367" s="18"/>
      <c r="AK367" s="18"/>
      <c r="AL367" s="18"/>
      <c r="AM367" s="18"/>
      <c r="AN367" s="18"/>
      <c r="AO367" s="18"/>
      <c r="AP367" s="18"/>
      <c r="AQ367" s="18"/>
      <c r="AR367" s="18"/>
      <c r="AS367" s="18"/>
      <c r="AT367" s="18"/>
      <c r="AU367" s="18"/>
      <c r="AV367" s="18"/>
      <c r="AW367" s="18"/>
      <c r="AX367" s="18"/>
      <c r="AY367" s="18"/>
      <c r="AZ367" s="18"/>
      <c r="BA367" s="18"/>
      <c r="BB367" s="18"/>
      <c r="BC367" s="18"/>
      <c r="BD367" s="18"/>
      <c r="BE367" s="18"/>
      <c r="BF367" s="18"/>
      <c r="BG367" s="18"/>
      <c r="BH367" s="18"/>
      <c r="BI367" s="18"/>
      <c r="BJ367" s="18"/>
      <c r="BK367" s="18"/>
      <c r="BL367" s="18"/>
      <c r="BM367" s="18"/>
      <c r="BN367" s="18"/>
      <c r="BO367" s="18"/>
      <c r="BP367" s="18"/>
      <c r="BQ367" s="18"/>
      <c r="BR367" s="18"/>
      <c r="BS367" s="18"/>
      <c r="BT367" s="18"/>
      <c r="BU367" s="18"/>
      <c r="BV367" s="18"/>
      <c r="BW367" s="18"/>
      <c r="BX367" s="18"/>
      <c r="BY367" s="18"/>
      <c r="BZ367" s="18"/>
      <c r="CA367" s="18"/>
      <c r="CB367" s="18"/>
      <c r="CC367" s="18"/>
      <c r="CD367" s="18"/>
      <c r="CE367" s="18"/>
      <c r="CF367" s="18"/>
      <c r="CG367" s="18"/>
      <c r="CH367" s="18"/>
      <c r="CI367" s="18"/>
      <c r="CJ367" s="128"/>
    </row>
    <row r="368" spans="1:88" ht="31.5" customHeight="1">
      <c r="A368" s="130"/>
      <c r="B368" s="18" t="str">
        <f>IFERROR(VLOOKUP(D368,DB!A:K,11,0),"")</f>
        <v/>
      </c>
      <c r="C368" s="18"/>
      <c r="D368" s="18"/>
      <c r="E368" s="131"/>
      <c r="F368" s="132"/>
      <c r="G368" s="133">
        <f ca="1">IFERROR(NOW()-F368,"-")</f>
        <v>45931.755567476852</v>
      </c>
      <c r="H368" s="132"/>
      <c r="I368" s="18" t="str">
        <f>IFERROR(VLOOKUP(D368,DB!A:F,6,0),"")</f>
        <v/>
      </c>
      <c r="J368" s="18" t="str">
        <f>IFERROR(VLOOKUP(D368,DB!A:G,7,0),"")</f>
        <v/>
      </c>
      <c r="K368" s="19"/>
      <c r="L368" s="18" t="str">
        <f>IFERROR(VLOOKUP(D368,DB!A:I,9,0),"")</f>
        <v/>
      </c>
      <c r="M368" s="18"/>
      <c r="N368" s="18"/>
      <c r="O368" s="18"/>
      <c r="P368" s="18"/>
      <c r="Q368" s="18"/>
      <c r="R368" s="18"/>
      <c r="S368" s="18"/>
      <c r="T368" s="18"/>
      <c r="U368" s="18"/>
      <c r="V368" s="18"/>
      <c r="W368" s="18"/>
      <c r="X368" s="18"/>
      <c r="Y368" s="18"/>
      <c r="Z368" s="18"/>
      <c r="AA368" s="18"/>
      <c r="AB368" s="18"/>
      <c r="AC368" s="18"/>
      <c r="AD368" s="18"/>
      <c r="AE368" s="18"/>
      <c r="AF368" s="18"/>
      <c r="AG368" s="18"/>
      <c r="AH368" s="18"/>
      <c r="AI368" s="18"/>
      <c r="AJ368" s="18"/>
      <c r="AK368" s="18"/>
      <c r="AL368" s="18"/>
      <c r="AM368" s="18"/>
      <c r="AN368" s="18"/>
      <c r="AO368" s="18"/>
      <c r="AP368" s="18"/>
      <c r="AQ368" s="18"/>
      <c r="AR368" s="18"/>
      <c r="AS368" s="18"/>
      <c r="AT368" s="18"/>
      <c r="AU368" s="18"/>
      <c r="AV368" s="18"/>
      <c r="AW368" s="18"/>
      <c r="AX368" s="18"/>
      <c r="AY368" s="18"/>
      <c r="AZ368" s="18"/>
      <c r="BA368" s="18"/>
      <c r="BB368" s="18"/>
      <c r="BC368" s="18"/>
      <c r="BD368" s="18"/>
      <c r="BE368" s="18"/>
      <c r="BF368" s="18"/>
      <c r="BG368" s="18"/>
      <c r="BH368" s="18"/>
      <c r="BI368" s="18"/>
      <c r="BJ368" s="18"/>
      <c r="BK368" s="18"/>
      <c r="BL368" s="18"/>
      <c r="BM368" s="18"/>
      <c r="BN368" s="18"/>
      <c r="BO368" s="18"/>
      <c r="BP368" s="18"/>
      <c r="BQ368" s="18"/>
      <c r="BR368" s="18"/>
      <c r="BS368" s="18"/>
      <c r="BT368" s="18"/>
      <c r="BU368" s="18"/>
      <c r="BV368" s="18"/>
      <c r="BW368" s="18"/>
      <c r="BX368" s="18"/>
      <c r="BY368" s="18"/>
      <c r="BZ368" s="18"/>
      <c r="CA368" s="18"/>
      <c r="CB368" s="18"/>
      <c r="CC368" s="18"/>
      <c r="CD368" s="18"/>
      <c r="CE368" s="18"/>
      <c r="CF368" s="18"/>
      <c r="CG368" s="18"/>
      <c r="CH368" s="18"/>
      <c r="CI368" s="18"/>
      <c r="CJ368" s="128"/>
    </row>
  </sheetData>
  <dataValidations count="2">
    <dataValidation allowBlank="1" showInputMessage="1" showErrorMessage="1" sqref="E1" xr:uid="{4D935161-CDD3-4592-B877-3FB59C99E142}"/>
    <dataValidation type="list" allowBlank="1" showInputMessage="1" showErrorMessage="1" sqref="E3:E36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D6" sqref="D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45931.755567476852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45931.755567476852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45931.755567476852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45931.755567476852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45931.755567476852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45931.755567476852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45931.755567476852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45931.755567476852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45931.755567476852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45931.755567476852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45931.755567476852</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45931.755567476852</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45931.755567476852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45931.755567476852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45931.755567476852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45931.755567476852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45931.755567476852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45931.755567476852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45931.755567476852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45931.755567476852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45931.755567476852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45931.755567476852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45931.755567476852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45931.755567476852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45931.755567476852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45931.755567476852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45931.755567476852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45931.755567476852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45931.755567476852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45931.755567476852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45931.755567476852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45931.755567476852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45931.755567476852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45931.755567476852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45931.755567476852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45931.755567476852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45931.755567476852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45931.755567476852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45931.755567476852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45931.755567476852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45931.755567476852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45931.755567476852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45931.755567476852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45931.755567476852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45931.755567476852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45931.755567476852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45931.755567476852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45931.755567476852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45931.755567476852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45931.755567476852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45931.755567476852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45931.755567476852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45931.755567476852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45931.755567476852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45931.755567476852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45931.755567476852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45931.755567476852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45931.755567476852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45931.755567476852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45931.755567476852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45931.755567476852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45931.755567476852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45931.755567476852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45931.755567476852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45931.755567476852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45931.755567476852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45931.755567476852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45931.755567476852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45931.755567476852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45931.755567476852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45931.755567476852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45931.755567476852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45931.755567476852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45931.755567476852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45931.755567476852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45931.755567476852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45931.755567476852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45931.755567476852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45931.755567476852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45931.755567476852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45931.755567476852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45931.755567476852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45931.755567476852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45931.755567476852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45931.755567476852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45931.755567476852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45931.755567476852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45931.755567476852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45931.755567476852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45931.755567476852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45931.755567476852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45931.755567476852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45931.755567476852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45931.755567476852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45931.755567476852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45931.755567476852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45931.755567476852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45931.755567476852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45931.755567476852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45931.755567476852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45931.755567476852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45931.755567476852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45931.755567476852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45931.755567476852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45931.755567476852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45931.755567476852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45931.755567476852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45931.755567476852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45931.755567476852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45931.755567476852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45931.755567476852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45931.755567476852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45931.755567476852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45931.755567476852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45931.755567476852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45931.755567476852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45931.755567476852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45931.755567476852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45931.755567476852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45931.755567476852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45931.755567476852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45931.755567476852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45931.755567476852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45931.755567476852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45931.755567476852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45931.755567476852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45931.755567476852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45931.755567476852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45931.755567476852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45931.755567476852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45931.755567476852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45931.755567476852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45931.755567476852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45931.755567476852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45931.755567476852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45931.755567476852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45931.755567476852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45931.755567476852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45931.755567476852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45931.755567476852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45931.755567476852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45931.755567476852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45931.755567476852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45931.755567476852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45931.755567476852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45931.755567476852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45931.755567476852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45931.755567476852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45931.755567476852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45931.755567476852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45931.755567476852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45931.755567476852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45931.755567476852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45931.755567476852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45931.755567476852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45931.755567476852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45931.755567476852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45931.755567476852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45931.755567476852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45931.755567476852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45931.755567476852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45931.755567476852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45931.755567476852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45931.755567476852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45931.755567476852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45931.755567476852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45931.755567476852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45931.755567476852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45931.755567476852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45931.755567476852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45931.755567476852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45931.755567476852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45931.755567476852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45931.755567476852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45931.755567476852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45931.755567476852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45931.755567476852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45931.755567476852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45931.755567476852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45931.755567476852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45931.755567476852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45931.755567476852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45931.755567476852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45931.755567476852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45931.755567476852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45931.755567476852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45931.755567476852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45931.755567476852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45931.755567476852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45931.755567476852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45931.755567476852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45931.755567476852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45931.755567476852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45931.755567476852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45931.755567476852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45931.755567476852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45931.755567476852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45931.755567476852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45931.755567476852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45931.755567476852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45931.755567476852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45931.755567476852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45931.755567476852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45931.755567476852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45931.755567476852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45931.755567476852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45931.755567476852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45931.755567476852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45931.755567476852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45931.755567476852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45931.755567476852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45931.755567476852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45931.755567476852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45931.755567476852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45931.755567476852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45931.755567476852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45931.755567476852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45931.755567476852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45931.755567476852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45931.755567476852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45931.755567476852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45931.755567476852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45931.755567476852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45931.755567476852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45931.755567476852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45931.755567476852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45931.755567476852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45931.755567476852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45931.755567476852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45931.755567476852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45931.755567476852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45931.755567476852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45931.755567476852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45931.755567476852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45931.755567476852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45931.755567476852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45931.755567476852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45931.755567476852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45931.755567476852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45931.755567476852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45931.755567476852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45931.755567476852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45931.755567476852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45931.755567476852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45931.755567476852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45931.755567476852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45931.755567476852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45931.755567476852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45931.755567476852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45931.755567476852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45931.755567476852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45931.755567476852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45931.755567476852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45931.755567476852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45931.755567476852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45931.755567476852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45931.755567476852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45931.755567476852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45931.755567476852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45931.755567476852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45931.755567476852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45931.755567476852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45931.755567476852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45931.755567476852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45931.755567476852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45931.755567476852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45931.755567476852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45931.755567476852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45931.755567476852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45931.755567476852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45931.755567476852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45931.755567476852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45931.755567476852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45931.755567476852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45931.755567476852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45931.755567476852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45931.755567476852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45931.755567476852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45931.755567476852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45931.755567476852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45931.755567476852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45931.755567476852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45931.755567476852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45931.755567476852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45931.755567476852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45931.755567476852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45931.755567476852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45931.755567476852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45931.755567476852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45931.755567476852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45931.755567476852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45931.755567476852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45931.755567476852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45931.755567476852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45931.755567476852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45931.755567476852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45931.755567476852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45931.755567476852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45931.755567476852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45931.755567476852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45931.755567476852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45931.755567476852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45931.755567476852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45931.755567476852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45931.755567476852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45931.755567476852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45931.755567476852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45931.755567476852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45931.755567476852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45931.755567476852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45931.755567476852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45931.755567476852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45931.755567476852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45931.755567476852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45931.755567476852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45931.755567476852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45931.755567476852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45931.755567476852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45931.755567476852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45931.755567476852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45931.755567476852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45931.755567476852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45931.755567476852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45931.755567476852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45931.755567476852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45931.755567476852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45931.755567476852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45931.755567476852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45931.755567476852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45931.755567476852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45931.755567476852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45931.755567476852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45931.755567476852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45931.755567476852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45931.755567476852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45931.755567476852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45931.755567476852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45931.755567476852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45931.755567476852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45931.755567476852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45931.755567476852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45931.755567476852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45931.755567476852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45931.755567476852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45931.755567476852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45931.755567476852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45931.755567476852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45931.755567476852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45931.755567476852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45931.755567476852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45931.755567476852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45931.755567476852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45931.755567476852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45931.755567476852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45931.755567476852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45931.755567476852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45931.755567476852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45931.755567476852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45931.755567476852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45931.755567476852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45931.755567476852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45931.755567476852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45931.755567476852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45931.755567476852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45931.755567476852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45931.755567476852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45931.755567476852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45931.755567476852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45931.755567476852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45931.755567476852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45931.755567476852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45931.755567476852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45931.755567476852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45931.755567476852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45931.755567476852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45931.755567476852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45931.755567476852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45931.755567476852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45931.755567476852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45931.755567476852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45931.755567476852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45931.755567476852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45931.755567476852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45931.755567476852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45931.755567476852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45931.755567476852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45931.755567476852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45931.755567476852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45931.755567476852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45931.755567476852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45931.755567476852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45931.755567476852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45931.755567476852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45931.755567476852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45931.755567476852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45931.755567476852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45931.755567476852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45931.755567476852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45931.755567476852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45931.755567476852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45931.755567476852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45931.755567476852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45931.755567476852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45931.755567476852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45931.755567476852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45931.755567476852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45931.755567476852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45931.755567476852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45931.755567476852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45931.755567476852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45931.755567476852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45931.755567476852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45931.755567476852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45931.755567476852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45931.755567476852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45931.755567476852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45931.755567476852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45931.755567476852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45931.755567476852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45931.755567476852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45931.755567476852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45931.755567476852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45931.755567476852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45931.755567476852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45931.755567476852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45931.755567476852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45931.755567476852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45931.755567476852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45931.755567476852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45931.755567476852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45931.755567476852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45931.755567476852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45931.755567476852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45931.755567476852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45931.755567476852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45931.755567476852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45931.755567476852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45931.755567476852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45931.755567476852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45931.755567476852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45931.755567476852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45931.755567476852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45931.755567476852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45931.755567476852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45931.755567476852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45931.755567476852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45931.755567476852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45931.755567476852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45931.755567476852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45931.755567476852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45931.755567476852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45931.755567476852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45931.755567476852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45931.755567476852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45931.755567476852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45931.755567476852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45931.755567476852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45931.755567476852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45931.755567476852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45931.755567476852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45931.755567476852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45931.755567476852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45931.755567476852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45931.755567476852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45931.755567476852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45931.755567476852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45931.755567476852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45931.755567476852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45931.755567476852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45931.755567476852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45931.755567476852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45931.755567476852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45931.755567476852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45931.755567476852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45931.755567476852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45931.755567476852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45931.755567476852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45931.755567476852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45931.755567476852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45931.755567476852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45931.755567476852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45931.755567476852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45931.755567476852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45931.755567476852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45931.755567476852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45931.755567476852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45931.755567476852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45931.755567476852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45931.755567476852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45931.755567476852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45931.755567476852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45931.755567476852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45931.755567476852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45931.755567476852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45931.755567476852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45931.755567476852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45931.755567476852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45931.755567476852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45931.755567476852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45931.755567476852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45931.755567476852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45931.755567476852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45931.755567476852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45931.755567476852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45931.755567476852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45931.755567476852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45931.755567476852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45931.755567476852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45931.755567476852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45931.755567476852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45931.755567476852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45931.755567476852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45931.755567476852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45931.755567476852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45931.755567476852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45931.755567476852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45931.755567476852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45931.755567476852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45931.755567476852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45931.755567476852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45931.755567476852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45931.755567476852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45931.755567476852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45931.755567476852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45931.755567476852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45931.755567476852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45931.755567476852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45931.755567476852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45931.755567476852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45931.755567476852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45931.755567476852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45931.755567476852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45931.755567476852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45931.755567476852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45931.755567476852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45931.755567476852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45931.755567476852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45931.755567476852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45931.755567476852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45931.755567476852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45931.755567476852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45931.755567476852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45931.755567476852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45931.755567476852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45931.755567476852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45931.755567476852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45931.755567476852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45931.755567476852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45931.755567476852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45931.755567476852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45931.755567476852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45931.755567476852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45931.755567476852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45931.755567476852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45931.755567476852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45931.755567476852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45931.755567476852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45931.755567476852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45931.755567476852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45931.755567476852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45931.755567476852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45931.755567476852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45931.755567476852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45931.755567476852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45931.755567476852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45931.755567476852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45931.755567476852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45931.755567476852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45931.755567476852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45931.755567476852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45931.755567476852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45931.755567476852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45931.755567476852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45931.755567476852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45931.755567476852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45931.755567476852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45931.755567476852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45931.755567476852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45931.755567476852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45931.755567476852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45931.755567476852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45931.755567476852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45931.755567476852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45931.755567476852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45931.755567476852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45931.755567476852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45931.755567476852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45931.755567476852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45931.755567476852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45931.755567476852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45931.755567476852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45931.755567476852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45931.755567476852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45931.755567476852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45931.755567476852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45931.755567476852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45931.755567476852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45931.755567476852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45931.755567476852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45931.755567476852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45931.755567476852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45931.755567476852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45931.755567476852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45931.755567476852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45931.755567476852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45931.755567476852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45931.755567476852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45931.755567476852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45931.755567476852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45931.755567476852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45931.755567476852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45931.755567476852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45931.755567476852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45931.755567476852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45931.755567476852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45931.755567476852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45931.755567476852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45931.755567476852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45931.755567476852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45931.755567476852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45931.755567476852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45931.755567476852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45931.755567476852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45931.755567476852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45931.755567476852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45931.755567476852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45931.755567476852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45931.755567476852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45931.755567476852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45931.755567476852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45931.755567476852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45931.755567476852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45931.755567476852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45931.755567476852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45931.755567476852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45931.755567476852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45931.755567476852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45931.755567476852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45931.755567476852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45931.755567476852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45931.755567476852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45931.755567476852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45931.755567476852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45931.755567476852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45931.755567476852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45931.755567476852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45931.755567476852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45931.755567476852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45931.755567476852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45931.755567476852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45931.755567476852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45931.755567476852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45931.755567476852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45931.755567476852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45931.755567476852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45931.755567476852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45931.755567476852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45931.755567476852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45931.755567476852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45931.755567476852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45931.755567476852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45931.755567476852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45931.755567476852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45931.755567476852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45931.755567476852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45931.755567476852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45931.755567476852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45931.755567476852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45931.755567476852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45931.755567476852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45931.755567476852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45931.755567476852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45931.755567476852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45931.755567476852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45931.755567476852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45931.755567476852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45931.755567476852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45931.755567476852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45931.755567476852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45931.755567476852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45931.755567476852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45931.755567476852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45931.755567476852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45931.755567476852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45931.755567476852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45931.755567476852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45931.755567476852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45931.755567476852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45931.755567476852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45931.755567476852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45931.755567476852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45931.755567476852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45931.755567476852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45931.755567476852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45931.755567476852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45931.755567476852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45931.755567476852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45931.755567476852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45931.755567476852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45931.755567476852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45931.755567476852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45931.755567476852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45931.755567476852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45931.755567476852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45931.755567476852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45931.755567476852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45931.755567476852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45931.755567476852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45931.755567476852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45931.755567476852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45931.755567476852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45931.755567476852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45931.755567476852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45931.755567476852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45931.755567476852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45931.755567476852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45931.755567476852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45931.755567476852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45931.755567476852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45931.755567476852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45931.755567476852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45931.755567476852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45931.755567476852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45931.755567476852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45931.755567476852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45931.755567476852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45931.755567476852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45931.755567476852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45931.755567476852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45931.755567476852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45931.755567476852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45931.755567476852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45931.755567476852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45931.755567476852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45931.755567476852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45931.755567476852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45931.755567476852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45931.755567476852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45931.755567476852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45931.755567476852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45931.755567476852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45931.755567476852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45931.755567476852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45931.755567476852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45931.755567476852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45931.755567476852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45931.755567476852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45931.755567476852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45931.755567476852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45931.755567476852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45931.755567476852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45931.755567476852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45931.755567476852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45931.755567476852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45931.755567476852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45931.755567476852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45931.755567476852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45931.755567476852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45931.755567476852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45931.755567476852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45931.755567476852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45931.755567476852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45931.755567476852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45931.755567476852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45931.755567476852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45931.755567476852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45931.755567476852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45931.755567476852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45931.755567476852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45931.755567476852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45931.755567476852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45931.755567476852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45931.755567476852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45931.755567476852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45931.755567476852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45931.755567476852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45931.755567476852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45931.755567476852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45931.755567476852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45931.755567476852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45931.755567476852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45931.755567476852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45931.755567476852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45931.755567476852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45931.755567476852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45931.755567476852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45931.755567476852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45931.755567476852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45931.755567476852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45931.755567476852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45931.755567476852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45931.755567476852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45931.755567476852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45931.755567476852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45931.755567476852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45931.755567476852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45931.755567476852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45931.755567476852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45931.755567476852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45931.755567476852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45931.755567476852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45931.755567476852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45931.755567476852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45931.755567476852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45931.755567476852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45931.755567476852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45931.755567476852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45931.755567476852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45931.755567476852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45931.755567476852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45931.755567476852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45931.755567476852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45931.755567476852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45931.755567476852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45931.755567476852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45931.755567476852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45931.755567476852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45931.755567476852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45931.755567476852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45931.755567476852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45931.755567476852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45931.755567476852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45931.755567476852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45931.755567476852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45931.755567476852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45931.755567476852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45931.755567476852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45931.755567476852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45931.755567476852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45931.755567476852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45931.755567476852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45931.755567476852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45931.755567476852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45931.755567476852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45931.755567476852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45931.755567476852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45931.755567476852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45931.755567476852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45931.755567476852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45931.755567476852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45931.755567476852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45931.755567476852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45931.755567476852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45931.755567476852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45931.755567476852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45931.755567476852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45931.755567476852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45931.755567476852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45931.755567476852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45931.755567476852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45931.755567476852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45931.755567476852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45931.755567476852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45931.755567476852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45931.755567476852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45931.755567476852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45931.755567476852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45931.755567476852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45931.755567476852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45931.755567476852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45931.755567476852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45931.755567476852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45931.755567476852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45931.755567476852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45931.755567476852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45931.755567476852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45931.755567476852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45931.755567476852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45931.755567476852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45931.755567476852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45931.755567476852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45931.755567476852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45931.755567476852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45931.755567476852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45931.755567476852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45931.755567476852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45931.755567476852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45931.755567476852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45931.755567476852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45931.755567476852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45931.755567476852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45931.755567476852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45931.755567476852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45931.755567476852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45931.755567476852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45931.755567476852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45931.755567476852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45931.755567476852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45931.755567476852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45931.755567476852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45931.755567476852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45931.755567476852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45931.755567476852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45931.755567476852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45931.755567476852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45931.755567476852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45931.755567476852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45931.755567476852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45931.755567476852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45931.755567476852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45931.755567476852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45931.755567476852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45931.755567476852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45931.755567476852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45931.755567476852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45931.755567476852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45931.755567476852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45931.755567476852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45931.755567476852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45931.755567476852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45931.755567476852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45931.755567476852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45931.755567476852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45931.755567476852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45931.755567476852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45931.755567476852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45931.755567476852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45931.755567476852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45931.755567476852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45931.755567476852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45931.755567476852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45931.755567476852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45931.755567476852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45931.755567476852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45931.755567476852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45931.755567476852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45931.755567476852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45931.755567476852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45931.755567476852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45931.755567476852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45931.755567476852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45931.755567476852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45931.755567476852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45931.755567476852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45931.755567476852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45931.755567476852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45931.755567476852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45931.755567476852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45931.755567476852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45931.755567476852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45931.755567476852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45931.755567476852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45931.755567476852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45931.755567476852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45931.755567476852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45931.755567476852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45931.755567476852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45931.755567476852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45931.755567476852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45931.755567476852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45931.755567476852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45931.755567476852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45931.755567476852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45931.755567476852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45931.755567476852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45931.755567476852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45931.755567476852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45931.755567476852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45931.755567476852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45931.755567476852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45931.755567476852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45931.755567476852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45931.755567476852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45931.755567476852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45931.755567476852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45931.755567476852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45931.755567476852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45931.755567476852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45931.755567476852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45931.755567476852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45931.755567476852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45931.755567476852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45931.755567476852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45931.755567476852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45931.755567476852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45931.755567476852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45931.755567476852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45931.755567476852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45931.755567476852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45931.755567476852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45931.755567476852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45931.755567476852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45931.755567476852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45931.755567476852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45931.755567476852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45931.755567476852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45931.755567476852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45931.755567476852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45931.755567476852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45931.755567476852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45931.755567476852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45931.755567476852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45931.755567476852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45931.755567476852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45931.755567476852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45931.755567476852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45931.755567476852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45931.755567476852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45931.755567476852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45931.755567476852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45931.755567476852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45931.755567476852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45931.755567476852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45931.755567476852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45931.755567476852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45931.755567476852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45931.755567476852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45931.755567476852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45931.755567476852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45931.755567476852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45931.755567476852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45931.755567476852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45931.755567476852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45931.755567476852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45931.755567476852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45931.755567476852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45931.755567476852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45931.755567476852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45931.755567476852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45931.755567476852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45931.755567476852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45931.755567476852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45931.755567476852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45931.755567476852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45931.755567476852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45931.755567476852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45931.755567476852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45931.755567476852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45931.755567476852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45931.755567476852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45931.755567476852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45931.755567476852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45931.755567476852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45931.755567476852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45931.755567476852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45931.755567476852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45931.755567476852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45931.755567476852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45931.755567476852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45931.755567476852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45931.755567476852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45931.755567476852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45931.755567476852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45931.755567476852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45931.755567476852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45931.755567476852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45931.755567476852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45931.755567476852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45931.755567476852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45931.755567476852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45931.755567476852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45931.755567476852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45931.755567476852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45931.755567476852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45931.755567476852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45931.755567476852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45931.755567476852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45931.755567476852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45931.755567476852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45931.755567476852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45931.755567476852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45931.755567476852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45931.755567476852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45931.755567476852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45931.755567476852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45931.755567476852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45931.755567476852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45931.755567476852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45931.755567476852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45931.755567476852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45931.755567476852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45931.755567476852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45931.755567476852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45931.755567476852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45931.755567476852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45931.755567476852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45931.755567476852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45931.755567476852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45931.755567476852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45931.755567476852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45931.755567476852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45931.755567476852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45931.755567476852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45931.755567476852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45931.755567476852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45931.755567476852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45931.755567476852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45931.755567476852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45931.755567476852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45931.755567476852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45931.755567476852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45931.755567476852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45931.755567476852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45931.755567476852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45931.755567476852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45931.755567476852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45931.755567476852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45931.755567476852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45931.755567476852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45931.755567476852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45931.755567476852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45931.755567476852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45931.755567476852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45931.755567476852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45931.755567476852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45931.755567476852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45931.755567476852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45931.755567476852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45931.755567476852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45931.755567476852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45931.755567476852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45931.755567476852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45931.755567476852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45931.755567476852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45931.755567476852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45931.755567476852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45931.755567476852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45931.755567476852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45931.755567476852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45931.755567476852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45931.755567476852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45931.755567476852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45931.755567476852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45931.755567476852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45931.755567476852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45931.755567476852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45931.755567476852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45931.755567476852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45931.755567476852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45931.755567476852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45931.755567476852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45931.755567476852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45931.755567476852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45931.755567476852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45931.755567476852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45931.755567476852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45931.755567476852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45931.755567476852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45931.755567476852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45931.755567476852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45931.755567476852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45931.755567476852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45931.755567476852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45931.755567476852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45931.755567476852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45931.755567476852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45931.755567476852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45931.755567476852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45931.755567476852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45931.755567476852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45931.755567476852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45931.755567476852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45931.755567476852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45931.755567476852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45931.755567476852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45931.755567476852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45931.755567476852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45931.755567476852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45931.755567476852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45931.755567476852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45931.755567476852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45931.755567476852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45931.755567476852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45931.755567476852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45931.755567476852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45931.755567476852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45931.755567476852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45931.755567476852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45931.755567476852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45931.755567476852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45931.755567476852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45931.755567476852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45931.755567476852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45931.755567476852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45931.755567476852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45931.755567476852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45931.755567476852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45931.755567476852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45931.755567476852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45931.755567476852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45931.755567476852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45931.755567476852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45931.755567476852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45931.755567476852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45931.755567476852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45931.755567476852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45931.755567476852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45931.755567476852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45931.755567476852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45931.755567476852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45931.755567476852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45931.755567476852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45931.755567476852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45931.755567476852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45931.755567476852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45931.755567476852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45931.755567476852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45931.755567476852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45931.755567476852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45931.755567476852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45931.755567476852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45931.755567476852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45931.755567476852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45931.755567476852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45931.755567476852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45931.755567476852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45931.755567476852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45931.755567476852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45931.755567476852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45931.755567476852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45931.755567476852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45931.755567476852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45931.755567476852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45931.755567476852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45931.755567476852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45931.755567476852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45931.755567476852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45931.755567476852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45931.755567476852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45931.755567476852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45931.755567476852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45931.755567476852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45931.755567476852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45931.755567476852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45931.755567476852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45931.755567476852</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45931.755567476852</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45931.755567476852</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45931.755567476852</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45931.755567476852</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45931.755567476852</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45931.755567476852</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D7" sqref="D7"/>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39064</v>
      </c>
      <c r="B2" s="110" t="str">
        <f>IFERROR(VLOOKUP(D2,DB!A:K,11,0),"")</f>
        <v>R4</v>
      </c>
      <c r="C2" s="111">
        <v>1</v>
      </c>
      <c r="D2" s="107" t="s">
        <v>35082</v>
      </c>
      <c r="E2" s="112" t="s">
        <v>38964</v>
      </c>
      <c r="F2" s="113">
        <v>45703.480717592596</v>
      </c>
      <c r="G2" s="114">
        <f ca="1">IFERROR(NOW()-F2,"")</f>
        <v>228.27484988425567</v>
      </c>
      <c r="H2" s="113">
        <v>45703.474768518521</v>
      </c>
      <c r="I2" s="110" t="str">
        <f>IFERROR(VLOOKUP(D2,DB!A:F,6,0),"")</f>
        <v>SCECO</v>
      </c>
      <c r="J2" s="110" t="str">
        <f>IFERROR(VLOOKUP(D2,DB!A:G,7,0),"")</f>
        <v>Dead</v>
      </c>
      <c r="K2" s="115" t="s">
        <v>39065</v>
      </c>
      <c r="L2" s="107" t="str">
        <f>IFERROR(VLOOKUP(D2,DB!A:I,9,0),"")</f>
        <v>Latis</v>
      </c>
    </row>
    <row r="3" spans="1:16" ht="15" customHeight="1">
      <c r="A3" s="110" t="s">
        <v>39066</v>
      </c>
      <c r="B3" s="110" t="str">
        <f>IFERROR(VLOOKUP(D3,DB!A:K,11,0),"")</f>
        <v>R4</v>
      </c>
      <c r="C3" s="111">
        <v>2</v>
      </c>
      <c r="D3" s="107" t="s">
        <v>39067</v>
      </c>
      <c r="E3" s="112" t="s">
        <v>38964</v>
      </c>
      <c r="F3" s="113">
        <v>45930.890277777777</v>
      </c>
      <c r="G3" s="114">
        <f ca="1">IFERROR(NOW()-F3,"")</f>
        <v>0.86528969907521969</v>
      </c>
      <c r="H3" s="113">
        <v>45930.847372685188</v>
      </c>
      <c r="I3" s="110" t="str">
        <f>IFERROR(VLOOKUP(D3,DB!A:F,6,0),"")</f>
        <v>SCECO</v>
      </c>
      <c r="J3" s="110" t="str">
        <f>IFERROR(VLOOKUP(D3,DB!A:G,7,0),"")</f>
        <v>In progress</v>
      </c>
      <c r="K3" s="115" t="s">
        <v>39068</v>
      </c>
      <c r="L3" s="107" t="str">
        <f>IFERROR(VLOOKUP(D3,DB!A:I,9,0),"")</f>
        <v>Latis</v>
      </c>
    </row>
    <row r="4" spans="1:16" ht="15" customHeight="1">
      <c r="A4" s="110" t="s">
        <v>39069</v>
      </c>
      <c r="B4" s="110" t="str">
        <f>IFERROR(VLOOKUP(D4,DB!A:K,11,0),"")</f>
        <v>R4</v>
      </c>
      <c r="C4" s="111">
        <v>3</v>
      </c>
      <c r="D4" s="107" t="s">
        <v>24137</v>
      </c>
      <c r="E4" s="112" t="s">
        <v>38964</v>
      </c>
      <c r="F4" s="113"/>
      <c r="G4" s="114">
        <f ca="1">IFERROR(NOW()-F4,"")</f>
        <v>45931.755567476852</v>
      </c>
      <c r="H4" s="113">
        <v>45931.746076388888</v>
      </c>
      <c r="I4" s="110" t="str">
        <f>IFERROR(VLOOKUP(D4,DB!A:F,6,0),"")</f>
        <v>SCECO</v>
      </c>
      <c r="J4" s="110" t="str">
        <f>IFERROR(VLOOKUP(D4,DB!A:G,7,0),"")</f>
        <v>In progress</v>
      </c>
      <c r="K4" s="115" t="s">
        <v>39070</v>
      </c>
      <c r="L4" s="107" t="str">
        <f>IFERROR(VLOOKUP(D4,DB!A:I,9,0),"")</f>
        <v>Latis</v>
      </c>
    </row>
    <row r="5" spans="1:16" ht="15" customHeight="1">
      <c r="A5" s="110"/>
      <c r="B5" s="110" t="str">
        <f>IFERROR(VLOOKUP(D5,DB!A:K,11,0),"")</f>
        <v/>
      </c>
      <c r="C5" s="111"/>
      <c r="D5" s="107"/>
      <c r="E5" s="112"/>
      <c r="F5" s="113"/>
      <c r="G5" s="114">
        <f ca="1">IFERROR(NOW()-F5,"")</f>
        <v>45931.755567476852</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45931.755567476852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45931.755567476852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45931.755567476852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45931.755567476852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45931.755567476852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45931.755567476852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45931.755567476852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45931.755567476852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45931.755567476852</v>
      </c>
      <c r="H14" s="113"/>
      <c r="I14" s="110" t="str">
        <f>IFERROR(VLOOKUP(D14,DB!A:F,6,0),"")</f>
        <v/>
      </c>
      <c r="J14" s="110" t="str">
        <f>IFERROR(VLOOKUP(D14,DB!A:G,7,0),"")</f>
        <v/>
      </c>
      <c r="K14" s="115"/>
      <c r="L14" s="107" t="str">
        <f>IFERROR(VLOOKUP(D14,DB!A:I,9,0),"")</f>
        <v/>
      </c>
    </row>
    <row r="15" spans="1:16" ht="15" customHeight="1">
      <c r="A15" s="110"/>
      <c r="B15" s="110" t="str">
        <f>IFERROR(VLOOKUP(D16,DB!A:K,11,0),"")</f>
        <v/>
      </c>
      <c r="C15" s="111"/>
      <c r="D15" s="144"/>
      <c r="E15" s="112"/>
      <c r="F15" s="113"/>
      <c r="G15" s="114">
        <f ca="1">IFERROR(NOW()-F15,"")</f>
        <v>45931.755567476852</v>
      </c>
      <c r="H15" s="113"/>
      <c r="I15" s="110" t="str">
        <f>IFERROR(VLOOKUP(D16,DB!A:F,6,0),"")</f>
        <v/>
      </c>
      <c r="J15" s="110" t="str">
        <f>IFERROR(VLOOKUP(D16,DB!A:G,7,0),"")</f>
        <v/>
      </c>
      <c r="K15" s="115"/>
      <c r="L15" s="107" t="str">
        <f>IFERROR(VLOOKUP(D16,DB!A:I,9,0),"")</f>
        <v/>
      </c>
    </row>
    <row r="16" spans="1:16" ht="15" customHeight="1">
      <c r="A16" s="110"/>
      <c r="B16" s="110" t="str">
        <f>IFERROR(VLOOKUP(#REF!,DB!A:K,11,0),"")</f>
        <v/>
      </c>
      <c r="C16" s="111"/>
      <c r="D16" s="107"/>
      <c r="E16" s="112"/>
      <c r="F16" s="113"/>
      <c r="G16" s="114">
        <f ca="1">IFERROR(NOW()-F16,"")</f>
        <v>45931.755567476852</v>
      </c>
      <c r="H16" s="113"/>
      <c r="I16" s="110" t="str">
        <f>IFERROR(VLOOKUP(#REF!,DB!A:F,6,0),"")</f>
        <v/>
      </c>
      <c r="J16" s="110" t="str">
        <f>IFERROR(VLOOKUP(#REF!,DB!A:G,7,0),"")</f>
        <v/>
      </c>
      <c r="K16" s="115"/>
      <c r="L16" s="107" t="str">
        <f>IFERROR(VLOOKUP(#REF!,DB!A:I,9,0),"")</f>
        <v/>
      </c>
    </row>
    <row r="17" spans="1:12" ht="15" customHeight="1">
      <c r="A17" s="110"/>
      <c r="B17" s="110" t="str">
        <f>IFERROR(VLOOKUP(D17,DB!A:K,11,0),"")</f>
        <v/>
      </c>
      <c r="C17" s="111"/>
      <c r="D17" s="107"/>
      <c r="E17" s="112"/>
      <c r="F17" s="113"/>
      <c r="G17" s="114">
        <f ca="1">IFERROR(NOW()-F17,"")</f>
        <v>45931.755567476852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45931.755567476852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45931.755567476852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45931.755567476852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45931.755567476852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45931.755567476852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45931.755567476852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45931.755567476852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45931.755567476852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45931.755567476852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45931.755567476852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45931.755567476852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45931.755567476852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45931.755567476852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45931.755567476852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45931.755567476852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45931.755567476852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45931.755567476852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45931.755567476852</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tabSelected="1" workbookViewId="0">
      <selection activeCell="A4" sqref="A4:X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39.923507291663554</v>
      </c>
      <c r="H2" s="38">
        <v>45891.790393518517</v>
      </c>
      <c r="I2" s="37" t="str">
        <f>IFERROR(VLOOKUP(D2,DB!A:F,6,0),"")</f>
        <v>Generator-SG</v>
      </c>
      <c r="J2" s="37" t="str">
        <f>IFERROR(VLOOKUP(D2,DB!A:G,7,0),"")</f>
        <v>Vandalized</v>
      </c>
      <c r="K2" s="37" t="s">
        <v>39072</v>
      </c>
      <c r="L2" s="37" t="str">
        <f>IFERROR(VLOOKUP(D2,DB!A:I,9,0),"")</f>
        <v>Latis</v>
      </c>
      <c r="M2" s="139"/>
    </row>
    <row r="3" spans="1:13" ht="30.75">
      <c r="A3" s="37" t="s">
        <v>39073</v>
      </c>
      <c r="B3" s="37" t="str">
        <f>IFERROR(VLOOKUP(D3,DB!A:K,11,0),"")</f>
        <v>R5</v>
      </c>
      <c r="C3" s="37">
        <v>1</v>
      </c>
      <c r="D3" s="37" t="s">
        <v>31295</v>
      </c>
      <c r="E3" s="37" t="s">
        <v>38967</v>
      </c>
      <c r="F3" s="38">
        <v>45926.188877314817</v>
      </c>
      <c r="G3" s="39">
        <f ca="1">IFERROR(NOW()-F3,"-")</f>
        <v>5.5666901620352292</v>
      </c>
      <c r="H3" s="38">
        <v>45926.158159722225</v>
      </c>
      <c r="I3" s="37" t="str">
        <f>IFERROR(VLOOKUP(D3,DB!A:F,6,0),"")</f>
        <v>SCECO</v>
      </c>
      <c r="J3" s="37" t="str">
        <f>IFERROR(VLOOKUP(D3,DB!A:G,7,0),"")</f>
        <v>Good</v>
      </c>
      <c r="K3" s="37" t="s">
        <v>39074</v>
      </c>
      <c r="L3" s="37" t="str">
        <f>IFERROR(VLOOKUP(D3,DB!A:I,9,0),"")</f>
        <v>Latis</v>
      </c>
      <c r="M3" s="139"/>
    </row>
    <row r="4" spans="1:13" ht="15">
      <c r="A4" s="37" t="s">
        <v>39075</v>
      </c>
      <c r="B4" s="37" t="str">
        <f>IFERROR(VLOOKUP(D4,DB!A:K,11,0),"")</f>
        <v>R5</v>
      </c>
      <c r="C4" s="37">
        <v>4</v>
      </c>
      <c r="D4" s="140" t="s">
        <v>31591</v>
      </c>
      <c r="E4" s="37" t="s">
        <v>38964</v>
      </c>
      <c r="F4" s="38">
        <v>45931.746388888889</v>
      </c>
      <c r="G4" s="39">
        <f ca="1">IFERROR(NOW()-F4,"-")</f>
        <v>9.1785879631061107E-3</v>
      </c>
      <c r="H4" s="38">
        <v>45931.734583333331</v>
      </c>
      <c r="I4" s="37" t="str">
        <f>IFERROR(VLOOKUP(D4,DB!A:F,6,0),"")</f>
        <v>SCECO</v>
      </c>
      <c r="J4" s="37" t="str">
        <f>IFERROR(VLOOKUP(D4,DB!A:G,7,0),"")</f>
        <v>Dead</v>
      </c>
      <c r="K4" s="37" t="s">
        <v>39076</v>
      </c>
      <c r="L4" s="37" t="str">
        <f>IFERROR(VLOOKUP(D4,DB!A:I,9,0),"")</f>
        <v>Latis</v>
      </c>
      <c r="M4" s="139"/>
    </row>
    <row r="5" spans="1:13" ht="15">
      <c r="A5" s="37"/>
      <c r="B5" s="37" t="str">
        <f>IFERROR(VLOOKUP(D5,DB!A:K,11,0),"")</f>
        <v/>
      </c>
      <c r="C5" s="37"/>
      <c r="D5" s="140"/>
      <c r="E5" s="37"/>
      <c r="F5" s="38"/>
      <c r="G5" s="39">
        <f ca="1">IFERROR(NOW()-F5,"-")</f>
        <v>45931.755567476852</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45931.755567476852</v>
      </c>
      <c r="H6" s="38"/>
      <c r="I6" s="37" t="str">
        <f>IFERROR(VLOOKUP(D6,DB!A:F,6,0),"")</f>
        <v/>
      </c>
      <c r="J6" s="37" t="str">
        <f>IFERROR(VLOOKUP(D6,DB!A:G,7,0),"")</f>
        <v/>
      </c>
      <c r="K6" s="37"/>
      <c r="L6" s="37" t="str">
        <f>IFERROR(VLOOKUP(D6,DB!A:I,9,0),"")</f>
        <v/>
      </c>
      <c r="M6" s="139"/>
    </row>
    <row r="7" spans="1:13" ht="15">
      <c r="A7" s="37"/>
      <c r="B7" s="37" t="str">
        <f>IFERROR(VLOOKUP(D7,DB!A:K,11,0),"")</f>
        <v/>
      </c>
      <c r="C7" s="37"/>
      <c r="D7" s="143"/>
      <c r="E7" s="37"/>
      <c r="F7" s="38"/>
      <c r="G7" s="39">
        <f ca="1">IFERROR(NOW()-F7,"-")</f>
        <v>45931.755567476852</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45931.755567476852</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45931.755567476852</v>
      </c>
      <c r="H9" s="38"/>
      <c r="I9" s="37" t="str">
        <f>IFERROR(VLOOKUP(D9,DB!A:F,6,0),"")</f>
        <v/>
      </c>
      <c r="J9" s="37" t="str">
        <f>IFERROR(VLOOKUP(D9,DB!A:G,7,0),"")</f>
        <v/>
      </c>
      <c r="K9" s="37"/>
      <c r="L9" s="37" t="str">
        <f>IFERROR(VLOOKUP(D9,DB!A:I,9,0),"")</f>
        <v/>
      </c>
      <c r="M9" s="139"/>
    </row>
    <row r="10" spans="1:13" ht="15">
      <c r="A10" s="37"/>
      <c r="B10" s="37" t="str">
        <f>IFERROR(VLOOKUP(D10,DB!A:K,11,0),"")</f>
        <v/>
      </c>
      <c r="C10" s="37"/>
      <c r="D10" s="140"/>
      <c r="E10" s="37"/>
      <c r="F10" s="38"/>
      <c r="G10" s="39">
        <f ca="1">IFERROR(NOW()-F10,"-")</f>
        <v>45931.755567476852</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45931.755567476852</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45931.755567476852</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45931.755567476852</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45931.755567476852</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45931.755567476852</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45931.755567476852</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45931.755567476852</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45931.755567476852</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45931.755567476852</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45931.755567476852</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45931.755567476852</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45931.755567476852</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45931.755567476852</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45931.755567476852</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45931.755567476852</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45931.755567476852</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45931.755567476852</v>
      </c>
      <c r="H27" s="38"/>
      <c r="I27" s="37" t="str">
        <f>IFERROR(VLOOKUP(D27,DB!A:F,6,0),"")</f>
        <v/>
      </c>
      <c r="J27" s="37" t="str">
        <f>IFERROR(VLOOKUP(D27,DB!A:G,7,0),"")</f>
        <v/>
      </c>
      <c r="K27" s="37"/>
      <c r="L27" s="37" t="str">
        <f>IFERROR(VLOOKUP(D27,DB!A:I,9,0),"")</f>
        <v/>
      </c>
      <c r="M27" s="139"/>
    </row>
    <row r="28" spans="1:13" ht="15">
      <c r="A28" s="92"/>
      <c r="B28" s="92" t="str">
        <f>IFERROR(VLOOKUP(D28,DB!A:K,11,0),"")</f>
        <v/>
      </c>
      <c r="C28" s="92"/>
      <c r="D28" s="92"/>
      <c r="E28" s="92"/>
      <c r="F28" s="134"/>
      <c r="G28" s="135">
        <f ca="1">IFERROR(NOW()-F28,"-")</f>
        <v>45931.755567476852</v>
      </c>
      <c r="H28" s="134"/>
      <c r="I28" s="92" t="str">
        <f>IFERROR(VLOOKUP(D28,DB!A:F,6,0),"")</f>
        <v/>
      </c>
      <c r="J28" s="92" t="str">
        <f>IFERROR(VLOOKUP(D28,DB!A:G,7,0),"")</f>
        <v/>
      </c>
      <c r="K28" s="92"/>
      <c r="L28" s="92" t="str">
        <f>IFERROR(VLOOKUP(D28,DB!A:I,9,0),"")</f>
        <v/>
      </c>
      <c r="M28" s="139"/>
    </row>
    <row r="29" spans="1:13" ht="15">
      <c r="A29" s="37"/>
      <c r="B29" s="37" t="str">
        <f>IFERROR(VLOOKUP(D29,DB!A:K,11,0),"")</f>
        <v/>
      </c>
      <c r="C29" s="37"/>
      <c r="D29" s="37"/>
      <c r="E29" s="37"/>
      <c r="F29" s="38"/>
      <c r="G29" s="39">
        <f ca="1">IFERROR(NOW()-F29,"-")</f>
        <v>45931.755567476852</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45931.755567476852</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45931.755567476852</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45931.755567476852</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45931.755567476852</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45931.755567476852</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45931.755567476852</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45931.755567476852</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45931.755567476852</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45931.755567476852</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45931.755567476852</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45931.755567476852</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45931.755567476852</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45931.755567476852</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45931.755567476852</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45931.755567476852</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45931.755567476852</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45931.755567476852</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45931.755567476852</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45931.755567476852</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45931.755567476852</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45931.755567476852</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45931.755567476852</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45931.755567476852</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45931.755567476852</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45931.755567476852</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45931.755567476852</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45931.755567476852</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45931.755567476852</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45931.755567476852</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45931.755567476852</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45931.755567476852</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45931.755567476852</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45931.755567476852</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45931.755567476852</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45931.755567476852</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45931.755567476852</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45931.755567476852</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45931.755567476852</v>
      </c>
      <c r="H67" s="38"/>
      <c r="I67" s="37" t="str">
        <f>IFERROR(VLOOKUP(D67,DB!A:F,6,0),"")</f>
        <v/>
      </c>
      <c r="J67" s="37" t="str">
        <f>IFERROR(VLOOKUP(D67,DB!A:G,7,0),"")</f>
        <v/>
      </c>
      <c r="K67" s="37"/>
      <c r="L67" s="37" t="str">
        <f>IFERROR(VLOOKUP(D67,DB!A:I,9,0),"")</f>
        <v/>
      </c>
      <c r="M67" s="139"/>
    </row>
    <row r="68" spans="1:13" ht="15">
      <c r="A68" s="92"/>
      <c r="B68" s="92" t="str">
        <f>IFERROR(VLOOKUP(D68,DB!A:K,11,0),"")</f>
        <v/>
      </c>
      <c r="C68" s="92"/>
      <c r="D68" s="92"/>
      <c r="E68" s="92"/>
      <c r="F68" s="134"/>
      <c r="G68" s="135">
        <f ca="1">IFERROR(NOW()-F68,"-")</f>
        <v>45931.755567476852</v>
      </c>
      <c r="H68" s="134"/>
      <c r="I68" s="92" t="str">
        <f>IFERROR(VLOOKUP(D68,DB!A:F,6,0),"")</f>
        <v/>
      </c>
      <c r="J68" s="92" t="str">
        <f>IFERROR(VLOOKUP(D68,DB!A:G,7,0),"")</f>
        <v/>
      </c>
      <c r="K68" s="92"/>
      <c r="L68" s="92" t="str">
        <f>IFERROR(VLOOKUP(D68,DB!A:I,9,0),"")</f>
        <v/>
      </c>
      <c r="M68" s="139"/>
    </row>
    <row r="69" spans="1:13" ht="15">
      <c r="A69" s="37"/>
      <c r="B69" s="37" t="str">
        <f>IFERROR(VLOOKUP(D69,DB!A:K,11,0),"")</f>
        <v/>
      </c>
      <c r="C69" s="37"/>
      <c r="D69" s="37"/>
      <c r="E69" s="37"/>
      <c r="F69" s="38"/>
      <c r="G69" s="39">
        <f ca="1">IFERROR(NOW()-F69,"-")</f>
        <v>45931.755567476852</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45931.755567476852</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45931.755567476852</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45931.755567476852</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45931.755567476852</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45931.755567476852</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45931.755567476852</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45931.755567476852</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45931.755567476852</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45931.755567476852</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45931.755567476852</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45931.755567476852</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45931.755567476852</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45931.755567476852</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45931.755567476852</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45931.755567476852</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45931.755567476852</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45931.755567476852</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45931.755567476852</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45931.755567476852</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45931.755567476852</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45931.755567476852</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45931.755567476852</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45931.755567476852</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45931.755567476852</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45931.755567476852</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45931.755567476852</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45931.755567476852</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45931.755567476852</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45931.755567476852</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45931.755567476852</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45931.755567476852</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45931.755567476852</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45931.755567476852</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45931.755567476852</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45931.755567476852</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45931.755567476852</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45931.755567476852</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45931.755567476852</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45931.755567476852</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45931.755567476852</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45931.755567476852</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45931.755567476852</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45931.755567476852</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45931.755567476852</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45931.755567476852</v>
      </c>
      <c r="H114" s="38"/>
      <c r="I114" s="37" t="str">
        <f>IFERROR(VLOOKUP(D114,DB!A:F,6,0),"")</f>
        <v/>
      </c>
      <c r="J114" s="37" t="str">
        <f>IFERROR(VLOOKUP(D114,DB!A:G,7,0),"")</f>
        <v/>
      </c>
      <c r="K114" s="37"/>
      <c r="L114" s="37" t="str">
        <f>IFERROR(VLOOKUP(D114,DB!A:I,9,0),"")</f>
        <v/>
      </c>
      <c r="M114" s="139"/>
    </row>
    <row r="115" spans="1:13" ht="15">
      <c r="A115" s="92"/>
      <c r="B115" s="92" t="str">
        <f>IFERROR(VLOOKUP(D115,DB!A:K,11,0),"")</f>
        <v/>
      </c>
      <c r="C115" s="92"/>
      <c r="D115" s="92"/>
      <c r="E115" s="92"/>
      <c r="F115" s="134"/>
      <c r="G115" s="135">
        <f ca="1">IFERROR(NOW()-F115,"-")</f>
        <v>45931.755567476852</v>
      </c>
      <c r="H115" s="134"/>
      <c r="I115" s="92" t="str">
        <f>IFERROR(VLOOKUP(D115,DB!A:F,6,0),"")</f>
        <v/>
      </c>
      <c r="J115" s="92" t="str">
        <f>IFERROR(VLOOKUP(D115,DB!A:G,7,0),"")</f>
        <v/>
      </c>
      <c r="K115" s="92"/>
      <c r="L115" s="92" t="str">
        <f>IFERROR(VLOOKUP(D115,DB!A:I,9,0),"")</f>
        <v/>
      </c>
      <c r="M115" s="139"/>
    </row>
    <row r="116" spans="1:13" ht="15">
      <c r="A116" s="92"/>
      <c r="B116" s="92" t="str">
        <f>IFERROR(VLOOKUP(D116,DB!A:K,11,0),"")</f>
        <v/>
      </c>
      <c r="C116" s="92"/>
      <c r="D116" s="92"/>
      <c r="E116" s="92"/>
      <c r="F116" s="134"/>
      <c r="G116" s="135">
        <f ca="1">IFERROR(NOW()-F116,"-")</f>
        <v>45931.755567476852</v>
      </c>
      <c r="H116" s="134"/>
      <c r="I116" s="92" t="str">
        <f>IFERROR(VLOOKUP(D116,DB!A:F,6,0),"")</f>
        <v/>
      </c>
      <c r="J116" s="92" t="str">
        <f>IFERROR(VLOOKUP(D116,DB!A:G,7,0),"")</f>
        <v/>
      </c>
      <c r="K116" s="92"/>
      <c r="L116" s="92" t="str">
        <f>IFERROR(VLOOKUP(D116,DB!A:I,9,0),"")</f>
        <v/>
      </c>
    </row>
    <row r="117" spans="1:13" ht="15">
      <c r="A117" s="37"/>
      <c r="B117" s="37" t="str">
        <f>IFERROR(VLOOKUP(D117,DB!A:K,11,0),"")</f>
        <v/>
      </c>
      <c r="C117" s="37"/>
      <c r="D117" s="37"/>
      <c r="E117" s="37"/>
      <c r="F117" s="38"/>
      <c r="G117" s="39">
        <f ca="1">IFERROR(NOW()-F117,"-")</f>
        <v>45931.755567476852</v>
      </c>
      <c r="H117" s="38"/>
      <c r="I117" s="37" t="str">
        <f>IFERROR(VLOOKUP(D117,DB!A:F,6,0),"")</f>
        <v/>
      </c>
      <c r="J117" s="37" t="str">
        <f>IFERROR(VLOOKUP(D117,DB!A:G,7,0),"")</f>
        <v/>
      </c>
      <c r="K117" s="37"/>
      <c r="L117" s="37" t="str">
        <f>IFERROR(VLOOKUP(D117,DB!A:I,9,0),"")</f>
        <v/>
      </c>
    </row>
    <row r="118" spans="1:13" ht="15">
      <c r="A118" s="37"/>
      <c r="B118" s="37" t="str">
        <f>IFERROR(VLOOKUP(D118,DB!A:K,11,0),"")</f>
        <v/>
      </c>
      <c r="C118" s="37"/>
      <c r="D118" s="37"/>
      <c r="E118" s="37"/>
      <c r="F118" s="38"/>
      <c r="G118" s="39">
        <f ca="1">IFERROR(NOW()-F118,"-")</f>
        <v>45931.755567476852</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45931.755567476852</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45931.755567476852</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45931.755567476852</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45931.755567476852</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45931.755567476852</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45931.755567476852</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45931.755567476852</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45931.755567476852</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45931.755567476852</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45931.755567476852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45931.755567476852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45931.755567476852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45931.755567476852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45931.755567476852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45931.755567476852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45931.755567476852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45931.755567476852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45931.755567476852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45931.755567476852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45931.755567476852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45931.755567476852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45931.755567476852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45931.755567476852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45931.755567476852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45931.755567476852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45931.755567476852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45931.755567476852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45931.755567476852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45931.755567476852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45931.755567476852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45931.755567476852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45931.755567476852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45931.755567476852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45931.755567476852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45931.755567476852</v>
      </c>
      <c r="H153" s="38"/>
      <c r="I153" s="37" t="str">
        <f>IFERROR(VLOOKUP(D153,DB!A:F,6,0),"")</f>
        <v/>
      </c>
      <c r="J153" s="37" t="str">
        <f>IFERROR(VLOOKUP(D153,DB!A:G,7,0),"")</f>
        <v/>
      </c>
      <c r="K153" s="37"/>
      <c r="L153" s="37" t="str">
        <f>IFERROR(VLOOKUP(D153,DB!A:I,9,0),"")</f>
        <v/>
      </c>
    </row>
    <row r="154" spans="1:12" ht="15">
      <c r="A154" s="92"/>
      <c r="B154" s="92" t="str">
        <f>IFERROR(VLOOKUP(D154,DB!A:K,11,0),"")</f>
        <v/>
      </c>
      <c r="C154" s="92"/>
      <c r="D154" s="92"/>
      <c r="E154" s="92"/>
      <c r="F154" s="134"/>
      <c r="G154" s="135">
        <f ca="1">IFERROR(NOW()-F154,"-")</f>
        <v>45931.755567476852</v>
      </c>
      <c r="H154" s="134"/>
      <c r="I154" s="92" t="str">
        <f>IFERROR(VLOOKUP(D154,DB!A:F,6,0),"")</f>
        <v/>
      </c>
      <c r="J154" s="92" t="str">
        <f>IFERROR(VLOOKUP(D154,DB!A:G,7,0),"")</f>
        <v/>
      </c>
      <c r="K154" s="92"/>
      <c r="L154" s="92" t="str">
        <f>IFERROR(VLOOKUP(D154,DB!A:I,9,0),"")</f>
        <v/>
      </c>
    </row>
    <row r="155" spans="1:12" ht="15">
      <c r="A155" s="37"/>
      <c r="B155" s="37" t="str">
        <f>IFERROR(VLOOKUP(D155,DB!A:K,11,0),"")</f>
        <v/>
      </c>
      <c r="C155" s="37"/>
      <c r="D155" s="37"/>
      <c r="E155" s="37"/>
      <c r="F155" s="38"/>
      <c r="G155" s="39">
        <f ca="1">IFERROR(NOW()-F155,"-")</f>
        <v>45931.755567476852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45931.755567476852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45931.755567476852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45931.755567476852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45931.755567476852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45931.755567476852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45931.755567476852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45931.755567476852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45931.755567476852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45931.755567476852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45931.755567476852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45931.755567476852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45931.755567476852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45931.755567476852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45931.755567476852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45931.755567476852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45931.755567476852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45931.755567476852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45931.755567476852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45931.755567476852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45931.755567476852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45931.755567476852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45931.755567476852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45931.755567476852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45931.755567476852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45931.755567476852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45931.755567476852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45931.755567476852</v>
      </c>
      <c r="H182" s="38"/>
      <c r="I182" s="37" t="str">
        <f>IFERROR(VLOOKUP(D182,DB!A:F,6,0),"")</f>
        <v/>
      </c>
      <c r="J182" s="37" t="str">
        <f>IFERROR(VLOOKUP(D182,DB!A:G,7,0),"")</f>
        <v/>
      </c>
      <c r="K182" s="37"/>
      <c r="L182" s="37" t="str">
        <f>IFERROR(VLOOKUP(D182,DB!A:I,9,0),"")</f>
        <v/>
      </c>
    </row>
    <row r="183" spans="1:12" ht="15">
      <c r="A183" s="92"/>
      <c r="B183" s="92" t="str">
        <f>IFERROR(VLOOKUP(D183,DB!A:K,11,0),"")</f>
        <v/>
      </c>
      <c r="C183" s="92"/>
      <c r="D183" s="92"/>
      <c r="E183" s="92"/>
      <c r="F183" s="134"/>
      <c r="G183" s="135">
        <f ca="1">IFERROR(NOW()-F183,"-")</f>
        <v>45931.755567476852</v>
      </c>
      <c r="H183" s="134"/>
      <c r="I183" s="92" t="str">
        <f>IFERROR(VLOOKUP(D183,DB!A:F,6,0),"")</f>
        <v/>
      </c>
      <c r="J183" s="92" t="str">
        <f>IFERROR(VLOOKUP(D183,DB!A:G,7,0),"")</f>
        <v/>
      </c>
      <c r="K183" s="92"/>
      <c r="L183" s="92" t="str">
        <f>IFERROR(VLOOKUP(D183,DB!A:I,9,0),"")</f>
        <v/>
      </c>
    </row>
    <row r="184" spans="1:12" ht="15">
      <c r="A184" s="37"/>
      <c r="B184" s="37" t="str">
        <f>IFERROR(VLOOKUP(D184,DB!A:K,11,0),"")</f>
        <v/>
      </c>
      <c r="C184" s="37"/>
      <c r="D184" s="37"/>
      <c r="E184" s="37"/>
      <c r="F184" s="38"/>
      <c r="G184" s="39">
        <f ca="1">IFERROR(NOW()-F184,"-")</f>
        <v>45931.755567476852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45931.755567476852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45931.755567476852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45931.755567476852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45931.755567476852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45931.755567476852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45931.755567476852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45931.755567476852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45931.755567476852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45931.755567476852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45931.755567476852</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45931.755567476852</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45931.755567476852</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45931.755567476852</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45931.755567476852</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45931.755567476852</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45931.755567476852</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45931.755567476852</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45931.755567476852</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45931.755567476852</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45931.755567476852</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45931.755567476852</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45931.755567476852</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45931.755567476852</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45931.755567476852</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45931.755567476852</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45931.755567476852</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45931.755567476852</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45931.755567476852</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45931.755567476852</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45931.755567476852</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45931.755567476852</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45931.755567476852</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45931.755567476852</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45931.755567476852</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45931.755567476852</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45931.755567476852</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45931.755567476852</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45931.755567476852</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45931.755567476852</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45931.755567476852</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45931.755567476852</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45931.755567476852</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45931.755567476852</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45931.755567476852</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45931.755567476852</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45931.755567476852</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45931.755567476852</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45931.755567476852</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45931.755567476852</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45931.755567476852</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45931.755567476852</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45931.755567476852</v>
      </c>
      <c r="H236" s="38"/>
      <c r="I236" s="37" t="str">
        <f>IFERROR(VLOOKUP(D236,DB!A:F,6,0),"")</f>
        <v/>
      </c>
      <c r="J236" s="37" t="str">
        <f>IFERROR(VLOOKUP(D236,DB!A:G,7,0),"")</f>
        <v/>
      </c>
      <c r="K236" s="37"/>
      <c r="L236" s="37" t="str">
        <f>IFERROR(VLOOKUP(D236,DB!A:I,9,0),"")</f>
        <v/>
      </c>
    </row>
    <row r="237" spans="1:12" ht="15">
      <c r="A237" s="92"/>
      <c r="B237" s="92" t="str">
        <f>IFERROR(VLOOKUP(D237,DB!A:K,11,0),"")</f>
        <v/>
      </c>
      <c r="C237" s="92"/>
      <c r="D237" s="92"/>
      <c r="E237" s="92"/>
      <c r="F237" s="134"/>
      <c r="G237" s="135">
        <f ca="1">IFERROR(NOW()-F237,"-")</f>
        <v>45931.755567476852</v>
      </c>
      <c r="H237" s="134"/>
      <c r="I237" s="92" t="str">
        <f>IFERROR(VLOOKUP(D237,DB!A:F,6,0),"")</f>
        <v/>
      </c>
      <c r="J237" s="92" t="str">
        <f>IFERROR(VLOOKUP(D237,DB!A:G,7,0),"")</f>
        <v/>
      </c>
      <c r="K237" s="92"/>
      <c r="L237" s="92" t="str">
        <f>IFERROR(VLOOKUP(D237,DB!A:I,9,0),"")</f>
        <v/>
      </c>
    </row>
    <row r="238" spans="1:12" ht="15"/>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2" ht="15"/>
    <row r="493" ht="15"/>
    <row r="494" ht="15"/>
    <row r="495" ht="15"/>
    <row r="496" ht="15"/>
    <row r="497" ht="15"/>
    <row r="498" ht="15"/>
    <row r="499" ht="15"/>
    <row r="500" ht="15"/>
    <row r="501" ht="15"/>
    <row r="502" ht="15"/>
    <row r="503" ht="15"/>
    <row r="504" ht="15"/>
    <row r="505" ht="15"/>
    <row r="507" ht="15"/>
    <row r="508" ht="15"/>
    <row r="509" ht="15"/>
    <row r="510" ht="15"/>
    <row r="511" ht="15"/>
    <row r="512" ht="15"/>
    <row r="514" ht="15"/>
    <row r="515" ht="15"/>
    <row r="516" ht="15"/>
    <row r="517" ht="15"/>
    <row r="518" ht="15"/>
    <row r="519" ht="15"/>
    <row r="520" ht="15"/>
    <row r="521"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6" ht="15"/>
    <row r="557" ht="15"/>
    <row r="558" ht="15"/>
    <row r="559" ht="15"/>
    <row r="560" ht="15"/>
    <row r="561" ht="15"/>
    <row r="562" ht="15"/>
    <row r="563" ht="15"/>
    <row r="564" ht="15"/>
    <row r="565" ht="15"/>
    <row r="567" ht="15"/>
    <row r="568" ht="15"/>
    <row r="569" ht="15"/>
    <row r="572" ht="15"/>
    <row r="573" ht="15"/>
    <row r="574" ht="15"/>
    <row r="575"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7" ht="15"/>
    <row r="888" ht="15"/>
    <row r="889" ht="15"/>
    <row r="890" ht="15"/>
    <row r="891" ht="15"/>
    <row r="892" ht="15"/>
    <row r="896" ht="15"/>
    <row r="897" ht="15"/>
    <row r="907" ht="15"/>
    <row r="912" ht="15"/>
    <row r="923" ht="15"/>
    <row r="924" ht="15"/>
    <row r="931" ht="15"/>
    <row r="932" ht="15"/>
    <row r="936" ht="15"/>
    <row r="937" ht="15"/>
    <row r="938" ht="15"/>
    <row r="945" ht="15"/>
    <row r="946" ht="15"/>
    <row r="947" ht="15"/>
    <row r="948" ht="15"/>
    <row r="950" ht="15"/>
    <row r="951" ht="15"/>
    <row r="952" ht="15"/>
    <row r="955" ht="15"/>
    <row r="956" ht="15"/>
    <row r="957" ht="15"/>
    <row r="958" ht="15"/>
    <row r="960" ht="15"/>
    <row r="961" ht="15"/>
    <row r="962" ht="15"/>
    <row r="963" ht="15"/>
    <row r="964" ht="15"/>
    <row r="965" ht="15"/>
    <row r="967" ht="15"/>
    <row r="968" ht="15"/>
    <row r="970" ht="15"/>
    <row r="971" ht="15"/>
    <row r="973" ht="15"/>
    <row r="974" ht="15"/>
    <row r="975" ht="15"/>
    <row r="977" ht="15"/>
    <row r="978" ht="15"/>
    <row r="979" ht="15"/>
    <row r="980" ht="15"/>
    <row r="981" ht="15"/>
    <row r="985" ht="15"/>
    <row r="986" ht="15"/>
    <row r="987" ht="15"/>
    <row r="988" ht="15"/>
    <row r="991" ht="15"/>
    <row r="992" ht="15"/>
    <row r="995" ht="15"/>
    <row r="1036" ht="15"/>
    <row r="1037" ht="15"/>
    <row r="1040" ht="15"/>
    <row r="1041" ht="15"/>
    <row r="1048" ht="15"/>
    <row r="1049" ht="15"/>
    <row r="1052" ht="15"/>
    <row r="1054" ht="15"/>
    <row r="1056" ht="15"/>
    <row r="1057" ht="15"/>
    <row r="1058" ht="15"/>
    <row r="1061" ht="15"/>
    <row r="1062" ht="15"/>
    <row r="1064" ht="15"/>
    <row r="1067" ht="15"/>
    <row r="1068" ht="15"/>
    <row r="1070" ht="15"/>
    <row r="1071" ht="15"/>
    <row r="1072" ht="15"/>
    <row r="1073" ht="15"/>
    <row r="1074" ht="15"/>
    <row r="1077" ht="15"/>
    <row r="1078" ht="15"/>
    <row r="1079" ht="15"/>
    <row r="1080" ht="15"/>
    <row r="1081" ht="15"/>
    <row r="1082" ht="15"/>
    <row r="1084" ht="15"/>
    <row r="1086" ht="15"/>
    <row r="1088" ht="15"/>
    <row r="1089" ht="15"/>
    <row r="1090" ht="15"/>
    <row r="1092" ht="15"/>
    <row r="1093" ht="15"/>
    <row r="1094" ht="15"/>
    <row r="1095" ht="15"/>
    <row r="1096" ht="15"/>
    <row r="1097" ht="15"/>
    <row r="1098" ht="15"/>
    <row r="1100" ht="15"/>
    <row r="1101" ht="15"/>
    <row r="1102" ht="15"/>
    <row r="1107" ht="15"/>
    <row r="1108" ht="15"/>
    <row r="1112" ht="15"/>
    <row r="1113" ht="15"/>
    <row r="1114" ht="15"/>
    <row r="1117" ht="15"/>
    <row r="1119" ht="15"/>
    <row r="1123" ht="15"/>
    <row r="1127" ht="15"/>
    <row r="1133" ht="15"/>
    <row r="1134" ht="15"/>
    <row r="1136" ht="15"/>
    <row r="1137" ht="15"/>
    <row r="1139" ht="15"/>
    <row r="1142" ht="15"/>
    <row r="1143" ht="15"/>
    <row r="1145" ht="15"/>
    <row r="1147" ht="15"/>
    <row r="1149" ht="15"/>
    <row r="1151" ht="15"/>
    <row r="1152" ht="15"/>
    <row r="1153" ht="15"/>
    <row r="1155" ht="15"/>
    <row r="1156" ht="15"/>
    <row r="1157" ht="15"/>
    <row r="1158" ht="15"/>
    <row r="1161" ht="15"/>
    <row r="1335" ht="15"/>
    <row r="1336" ht="15"/>
    <row r="1346" ht="15"/>
    <row r="1347" ht="15"/>
    <row r="1348" ht="15"/>
    <row r="1354" ht="15"/>
    <row r="1355" ht="15"/>
    <row r="1356" ht="15"/>
    <row r="1357" ht="15"/>
    <row r="1359" ht="15"/>
    <row r="1362" ht="15"/>
    <row r="1363" ht="15"/>
    <row r="1364" ht="15"/>
    <row r="1365" ht="15"/>
    <row r="1367" ht="15"/>
    <row r="1368" ht="15"/>
    <row r="1370" ht="15"/>
    <row r="1371" ht="15"/>
    <row r="1372" ht="15"/>
    <row r="1373" ht="15"/>
    <row r="1375" ht="15"/>
    <row r="1376" ht="15"/>
    <row r="1377" ht="15"/>
    <row r="1380" ht="15"/>
    <row r="1381" ht="15"/>
    <row r="1384" ht="15"/>
    <row r="1385" ht="15"/>
    <row r="1386" ht="15"/>
    <row r="1387" ht="15"/>
    <row r="1388" ht="15"/>
    <row r="1389" ht="15"/>
    <row r="1390" ht="15"/>
    <row r="1391" ht="15"/>
    <row r="1392" ht="15"/>
    <row r="1393" ht="15"/>
  </sheetData>
  <dataValidations count="2">
    <dataValidation allowBlank="1" showInputMessage="1" showErrorMessage="1" sqref="E1" xr:uid="{920C6338-E771-4DAE-8C89-92A9093EA4DE}"/>
    <dataValidation type="list" allowBlank="1" showInputMessage="1" showErrorMessage="1" sqref="E2:E2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9"/>
  <sheetViews>
    <sheetView workbookViewId="0">
      <selection activeCell="E7" sqref="E7"/>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39077</v>
      </c>
      <c r="B2" s="75" t="s">
        <v>5398</v>
      </c>
      <c r="C2" s="75">
        <v>1</v>
      </c>
      <c r="D2" s="75" t="s">
        <v>32861</v>
      </c>
      <c r="E2" s="100" t="s">
        <v>39078</v>
      </c>
      <c r="F2" s="88">
        <v>45929.14371527778</v>
      </c>
      <c r="G2" s="89">
        <f ca="1">IFERROR(NOW()-F2,"-")</f>
        <v>2.6118521990720183</v>
      </c>
      <c r="H2" s="102">
        <v>45929.455266203702</v>
      </c>
      <c r="I2" s="75" t="str">
        <f>IFERROR(VLOOKUP(D2,DB!A:F,6,0),"")</f>
        <v>SCECO</v>
      </c>
      <c r="J2" s="119" t="str">
        <f>IFERROR(VLOOKUP(D2,DB!A:G,7,0),"")</f>
        <v>In progress</v>
      </c>
      <c r="K2" s="101" t="s">
        <v>39079</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39080</v>
      </c>
      <c r="B3" s="75" t="s">
        <v>5398</v>
      </c>
      <c r="C3" s="75">
        <v>1</v>
      </c>
      <c r="D3" s="75" t="s">
        <v>34463</v>
      </c>
      <c r="E3" s="100" t="s">
        <v>39078</v>
      </c>
      <c r="F3" s="88">
        <v>45926.772847222222</v>
      </c>
      <c r="G3" s="89">
        <f ca="1">IFERROR(NOW()-F3,"-")</f>
        <v>4.9827202546293847</v>
      </c>
      <c r="H3" s="102">
        <v>45927.449074074073</v>
      </c>
      <c r="I3" s="75" t="str">
        <f>IFERROR(VLOOKUP(D3,DB!A:F,6,0),"")</f>
        <v>SCECO</v>
      </c>
      <c r="J3" s="119" t="str">
        <f>IFERROR(VLOOKUP(D3,DB!A:G,7,0),"")</f>
        <v>Weak</v>
      </c>
      <c r="K3" s="101" t="s">
        <v>39079</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39081</v>
      </c>
      <c r="B4" s="75" t="s">
        <v>5398</v>
      </c>
      <c r="C4" s="75">
        <v>1</v>
      </c>
      <c r="D4" s="75" t="s">
        <v>33408</v>
      </c>
      <c r="E4" s="100" t="s">
        <v>39078</v>
      </c>
      <c r="F4" s="88">
        <v>45927.117546296293</v>
      </c>
      <c r="G4" s="89">
        <f ca="1">IFERROR(NOW()-F4,"-")</f>
        <v>4.6380211805590079</v>
      </c>
      <c r="H4" s="102">
        <v>45926.848171296297</v>
      </c>
      <c r="I4" s="75" t="str">
        <f>IFERROR(VLOOKUP(D4,DB!A:F,6,0),"")</f>
        <v>SCECO</v>
      </c>
      <c r="J4" s="119" t="str">
        <f>IFERROR(VLOOKUP(D4,DB!A:G,7,0),"")</f>
        <v>Dead</v>
      </c>
      <c r="K4" s="101" t="s">
        <v>39079</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45931.755567476852</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45931.755567476852</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45931.755567476852</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45931.755567476852</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45931.755567476852</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21"/>
      <c r="B10" s="120" t="str">
        <f>IFERROR(VLOOKUP(D10,DB!A:K,11,0),"")</f>
        <v/>
      </c>
      <c r="C10" s="122"/>
      <c r="D10" s="100"/>
      <c r="E10" s="100"/>
      <c r="F10" s="124"/>
      <c r="G10" s="89">
        <f ca="1">IFERROR(NOW()-F10,"-")</f>
        <v>45931.755567476852</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00"/>
      <c r="E11" s="100"/>
      <c r="F11" s="124"/>
      <c r="G11" s="89">
        <f ca="1">IFERROR(NOW()-F11,"-")</f>
        <v>45931.755567476852</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00"/>
      <c r="E12" s="100"/>
      <c r="F12" s="124"/>
      <c r="G12" s="89">
        <f ca="1">IFERROR(NOW()-F12,"-")</f>
        <v>45931.755567476852</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45931.755567476852</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45931.755567476852</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45931.755567476852</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45931.755567476852</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45931.755567476852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45931.755567476852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45931.755567476852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45931.755567476852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45931.755567476852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45931.755567476852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45931.755567476852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45931.755567476852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45931.755567476852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45931.755567476852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45931.755567476852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45931.755567476852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45931.755567476852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45931.755567476852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45931.755567476852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45931.755567476852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45931.755567476852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45931.755567476852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45931.755567476852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45931.755567476852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45931.755567476852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45931.755567476852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45931.755567476852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45931.755567476852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45931.755567476852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45931.755567476852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45931.755567476852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45931.755567476852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45931.755567476852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45931.755567476852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45931.755567476852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45931.755567476852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45931.755567476852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45931.755567476852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45931.755567476852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45931.755567476852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45931.755567476852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45931.755567476852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45931.755567476852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45931.755567476852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45931.755567476852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45931.755567476852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45931.755567476852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45931.755567476852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45931.755567476852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45931.755567476852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45931.755567476852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45931.755567476852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45931.755567476852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45931.755567476852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45931.755567476852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45931.755567476852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45931.755567476852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45931.755567476852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45931.755567476852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45931.755567476852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45931.755567476852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45931.755567476852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45931.755567476852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45931.755567476852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45931.755567476852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45931.755567476852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45931.755567476852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45931.755567476852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45931.755567476852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45931.755567476852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45931.755567476852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45931.755567476852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45931.755567476852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45931.755567476852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45931.755567476852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45931.755567476852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45931.755567476852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45931.755567476852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45931.755567476852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45931.755567476852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45931.755567476852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45931.755567476852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45931.755567476852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45931.755567476852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45931.755567476852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45931.755567476852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45931.755567476852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45931.755567476852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45931.755567476852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45931.755567476852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45931.755567476852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45931.755567476852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45931.755567476852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45931.755567476852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45931.755567476852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45931.755567476852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45931.755567476852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45931.755567476852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45931.755567476852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45931.755567476852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45931.755567476852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45931.755567476852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45931.755567476852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45931.755567476852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45931.755567476852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45931.755567476852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45931.755567476852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45931.755567476852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45931.755567476852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45931.755567476852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45931.755567476852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45931.755567476852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45931.755567476852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45931.755567476852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45931.755567476852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45931.755567476852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45931.755567476852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45931.755567476852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45931.755567476852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45931.755567476852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45931.755567476852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45931.755567476852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45931.755567476852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45931.755567476852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45931.755567476852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45931.755567476852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45931.755567476852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45931.755567476852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45931.755567476852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45931.755567476852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45931.755567476852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45931.755567476852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45931.755567476852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45931.755567476852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45931.755567476852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45931.755567476852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45931.755567476852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45931.755567476852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45931.755567476852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45931.755567476852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45931.755567476852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45931.755567476852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45931.755567476852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45931.755567476852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45931.755567476852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45931.755567476852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45931.755567476852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45931.755567476852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45931.755567476852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45931.755567476852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45931.755567476852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45931.755567476852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45931.755567476852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45931.755567476852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45931.755567476852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45931.755567476852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45931.755567476852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45931.755567476852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45931.755567476852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45931.755567476852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45931.755567476852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45931.755567476852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45931.755567476852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45931.755567476852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45931.755567476852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45931.755567476852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45931.755567476852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45931.755567476852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45931.755567476852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45931.755567476852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45931.755567476852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45931.755567476852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45931.755567476852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45931.755567476852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45931.755567476852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45931.755567476852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45931.755567476852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45931.755567476852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45931.755567476852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45931.755567476852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45931.755567476852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45931.755567476852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45931.755567476852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45931.755567476852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45931.755567476852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45931.755567476852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45931.755567476852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45931.755567476852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45931.755567476852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45931.755567476852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45931.755567476852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45931.755567476852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45931.755567476852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45931.755567476852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45931.755567476852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45931.755567476852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45931.755567476852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45931.755567476852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45931.755567476852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45931.755567476852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45931.755567476852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45931.755567476852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45931.755567476852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45931.755567476852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45931.755567476852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45931.755567476852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45931.755567476852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45931.755567476852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45931.755567476852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45931.755567476852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45931.755567476852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45931.755567476852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45931.755567476852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45931.755567476852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45931.755567476852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45931.755567476852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45931.755567476852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45931.755567476852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45931.755567476852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45931.755567476852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45931.755567476852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45931.755567476852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45931.755567476852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45931.755567476852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45931.755567476852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45931.755567476852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45931.755567476852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45931.755567476852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45931.755567476852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45931.755567476852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45931.755567476852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45931.755567476852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45931.755567476852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45931.755567476852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45931.755567476852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45931.755567476852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45931.755567476852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45931.755567476852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45931.755567476852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45931.755567476852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45931.755567476852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45931.755567476852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45931.755567476852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45931.755567476852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45931.755567476852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45931.755567476852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45931.755567476852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45931.755567476852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45931.755567476852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45931.755567476852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45931.755567476852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45931.755567476852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45931.755567476852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45931.755567476852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45931.755567476852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45931.755567476852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45931.755567476852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45931.755567476852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45931.755567476852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45931.755567476852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45931.755567476852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45931.755567476852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45931.755567476852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45931.755567476852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45931.755567476852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45931.755567476852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45931.755567476852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45931.755567476852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45931.755567476852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45931.755567476852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45931.755567476852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45931.755567476852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45931.755567476852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45931.755567476852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45931.755567476852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45931.755567476852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45931.755567476852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45931.755567476852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45931.755567476852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45931.755567476852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45931.755567476852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45931.755567476852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45931.755567476852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45931.755567476852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45931.755567476852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45931.755567476852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45931.755567476852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45931.755567476852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45931.755567476852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45931.755567476852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45931.755567476852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45931.755567476852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45931.755567476852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45931.755567476852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45931.755567476852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45931.755567476852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45931.755567476852</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45931.755567476852</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45931.755567476852</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45931.755567476852</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45931.755567476852</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45931.755567476852</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45931.755567476852</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45931.755567476852</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45931.755567476852</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45931.755567476852</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45931.755567476852</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45931.755567476852</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45931.755567476852</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45931.755567476852</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45931.755567476852</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45931.755567476852</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45931.755567476852</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45931.755567476852</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45931.755567476852</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45931.755567476852</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45931.755567476852</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45931.755567476852</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45931.755567476852</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45931.755567476852</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45931.755567476852</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45931.755567476852</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45931.755567476852</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45931.755567476852</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45931.755567476852</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45931.755567476852</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45931.755567476852</v>
      </c>
      <c r="H339" s="124"/>
      <c r="I339" s="120" t="str">
        <f>IFERROR(VLOOKUP(D339,DB!A:F,6,0),"")</f>
        <v/>
      </c>
      <c r="J339" s="119" t="str">
        <f>IFERROR(VLOOKUP(D339,DB!A:G,7,0),"")</f>
        <v/>
      </c>
      <c r="K339" s="125"/>
      <c r="L339" s="126" t="str">
        <f>IFERROR(VLOOKUP(D339,DB!A:I,9,0),"")</f>
        <v/>
      </c>
    </row>
  </sheetData>
  <dataValidations count="2">
    <dataValidation allowBlank="1" showInputMessage="1" showErrorMessage="1" sqref="E1" xr:uid="{380493DB-286A-4683-AF55-C78F04945A49}"/>
    <dataValidation type="list" allowBlank="1" showInputMessage="1" showErrorMessage="1" sqref="D10:D18 E5:E33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2025-10-01T15:08:25Z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